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mc:AlternateContent xmlns:mc="http://schemas.openxmlformats.org/markup-compatibility/2006">
    <mc:Choice Requires="x15">
      <x15ac:absPath xmlns:x15ac="http://schemas.microsoft.com/office/spreadsheetml/2010/11/ac" url="\\Ca03-ns2\研究企画課\学内共有\共有データ\05_人事関連\056_書式\04_裁量労働勤務表様式_HP掲載\2026年度\★2.勤務状況自己申告書_本務_特別招聘研究教員&amp;研究教員&amp;専門研究員&amp;研究員\"/>
    </mc:Choice>
  </mc:AlternateContent>
  <xr:revisionPtr revIDLastSave="0" documentId="13_ncr:101_{C859895C-29C3-4EEF-86FB-982F8568C9E1}" xr6:coauthVersionLast="47" xr6:coauthVersionMax="47" xr10:uidLastSave="{00000000-0000-0000-0000-000000000000}"/>
  <bookViews>
    <workbookView xWindow="-110" yWindow="-110" windowWidth="19420" windowHeight="10300" tabRatio="675" xr2:uid="{00000000-000D-0000-FFFF-FFFF00000000}"/>
  </bookViews>
  <sheets>
    <sheet name="4月" sheetId="1" r:id="rId1"/>
    <sheet name="5月" sheetId="2" r:id="rId2"/>
    <sheet name="6月" sheetId="3" r:id="rId3"/>
    <sheet name="7月" sheetId="4" r:id="rId4"/>
    <sheet name="8月" sheetId="5" r:id="rId5"/>
    <sheet name="9月" sheetId="6" r:id="rId6"/>
    <sheet name="10月" sheetId="7" r:id="rId7"/>
    <sheet name="11月" sheetId="8" r:id="rId8"/>
    <sheet name="12月" sheetId="9" r:id="rId9"/>
    <sheet name="1月" sheetId="10" r:id="rId10"/>
    <sheet name="2月" sheetId="11" r:id="rId11"/>
    <sheet name="3月" sheetId="12" r:id="rId12"/>
  </sheets>
  <definedNames>
    <definedName name="_xlnm._FilterDatabase" localSheetId="0" hidden="1">'4月'!$E$12:$E$41</definedName>
    <definedName name="_xlnm.Print_Area" localSheetId="6">'10月'!$A$1:$K$61</definedName>
    <definedName name="_xlnm.Print_Area" localSheetId="7">'11月'!$A$1:$K$60</definedName>
    <definedName name="_xlnm.Print_Area" localSheetId="8">'12月'!$A$1:$K$61</definedName>
    <definedName name="_xlnm.Print_Area" localSheetId="9">'1月'!$A$1:$K$60</definedName>
    <definedName name="_xlnm.Print_Area" localSheetId="10">'2月'!$A$1:$K$58</definedName>
    <definedName name="_xlnm.Print_Area" localSheetId="11">'3月'!$A$1:$K$61</definedName>
    <definedName name="_xlnm.Print_Area" localSheetId="0">'4月'!$A$1:$K$60</definedName>
    <definedName name="_xlnm.Print_Area" localSheetId="1">'5月'!$A$1:$K$61</definedName>
    <definedName name="_xlnm.Print_Area" localSheetId="2">'6月'!$A$1:$K$60</definedName>
    <definedName name="_xlnm.Print_Area" localSheetId="3">'7月'!$A$1:$K$61</definedName>
    <definedName name="_xlnm.Print_Area" localSheetId="4">'8月'!$A$1:$K$61</definedName>
    <definedName name="_xlnm.Print_Area" localSheetId="5">'9月'!$A$1:$K$60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2" l="1"/>
  <c r="B31" i="12"/>
  <c r="E43" i="6"/>
  <c r="B26" i="6"/>
  <c r="E44" i="10"/>
  <c r="B23" i="10"/>
  <c r="E43" i="8" l="1"/>
  <c r="B35" i="8"/>
  <c r="E44" i="7"/>
  <c r="B24" i="7"/>
  <c r="E44" i="5"/>
  <c r="B32" i="4" l="1"/>
  <c r="E43" i="3"/>
  <c r="E44" i="2"/>
  <c r="E44" i="9" l="1"/>
  <c r="E43" i="1" l="1"/>
  <c r="E42" i="1"/>
  <c r="G6" i="2" l="1"/>
  <c r="G6" i="12"/>
  <c r="G6" i="11"/>
  <c r="G6" i="10"/>
  <c r="G6" i="9"/>
  <c r="G6" i="8"/>
  <c r="G6" i="7"/>
  <c r="G6" i="6"/>
  <c r="G6" i="5"/>
  <c r="G6" i="4"/>
  <c r="G6" i="3"/>
  <c r="G5" i="12"/>
  <c r="G5" i="11"/>
  <c r="G5" i="10"/>
  <c r="G5" i="9"/>
  <c r="G5" i="8"/>
  <c r="G5" i="7"/>
  <c r="G5" i="6"/>
  <c r="G5" i="5"/>
  <c r="G5" i="4"/>
  <c r="G5" i="3"/>
  <c r="G5" i="2"/>
  <c r="E40" i="11" l="1"/>
  <c r="E42" i="3" l="1"/>
  <c r="E41" i="11" l="1"/>
  <c r="E42" i="8"/>
  <c r="E43" i="5"/>
  <c r="E44" i="4"/>
  <c r="E43" i="4"/>
  <c r="E43" i="2"/>
  <c r="E44" i="1"/>
  <c r="E43" i="12" l="1"/>
  <c r="E43" i="10"/>
  <c r="E43" i="9"/>
  <c r="E43" i="7"/>
  <c r="E42" i="6"/>
  <c r="E45" i="2" l="1"/>
  <c r="E45" i="12" l="1"/>
  <c r="E45" i="10"/>
  <c r="E45" i="9"/>
  <c r="E44" i="8"/>
  <c r="E44" i="6"/>
  <c r="E45" i="5"/>
  <c r="E45" i="4"/>
  <c r="E44" i="3"/>
  <c r="A12" i="1" l="1"/>
  <c r="A13" i="1" s="1"/>
  <c r="B12" i="1"/>
  <c r="B13" i="1" l="1"/>
  <c r="A14" i="1"/>
  <c r="A15" i="1" l="1"/>
  <c r="B14" i="1"/>
  <c r="A2" i="12"/>
  <c r="A2" i="11"/>
  <c r="A2" i="10"/>
  <c r="A2" i="9"/>
  <c r="A2" i="8"/>
  <c r="A2" i="7"/>
  <c r="A2" i="6"/>
  <c r="A2" i="5"/>
  <c r="A2" i="4"/>
  <c r="A2" i="3"/>
  <c r="A2" i="2"/>
  <c r="A16" i="1" l="1"/>
  <c r="B15" i="1"/>
  <c r="B16" i="1" l="1"/>
  <c r="A17" i="1"/>
  <c r="A18" i="1" l="1"/>
  <c r="B17" i="1"/>
  <c r="B18" i="1" l="1"/>
  <c r="A19" i="1"/>
  <c r="A20" i="1" l="1"/>
  <c r="B19" i="1"/>
  <c r="A12" i="2"/>
  <c r="B20" i="1" l="1"/>
  <c r="A21" i="1"/>
  <c r="B12" i="2"/>
  <c r="A13" i="2"/>
  <c r="C5" i="12"/>
  <c r="G4" i="12"/>
  <c r="C4" i="12"/>
  <c r="C5" i="11"/>
  <c r="G4" i="11"/>
  <c r="C4" i="11"/>
  <c r="C5" i="10"/>
  <c r="G4" i="10"/>
  <c r="C4" i="10"/>
  <c r="C5" i="9"/>
  <c r="G4" i="9"/>
  <c r="C4" i="9"/>
  <c r="C5" i="8"/>
  <c r="G4" i="8"/>
  <c r="C4" i="8"/>
  <c r="C5" i="7"/>
  <c r="G4" i="7"/>
  <c r="C4" i="7"/>
  <c r="C5" i="6"/>
  <c r="G4" i="6"/>
  <c r="C4" i="6"/>
  <c r="C5" i="5"/>
  <c r="G4" i="5"/>
  <c r="C4" i="5"/>
  <c r="C5" i="4"/>
  <c r="G4" i="4"/>
  <c r="C4" i="4"/>
  <c r="C5" i="3"/>
  <c r="G4" i="3"/>
  <c r="C4" i="3"/>
  <c r="G4" i="2"/>
  <c r="C5" i="2"/>
  <c r="C4" i="2"/>
  <c r="B21" i="1" l="1"/>
  <c r="A22" i="1"/>
  <c r="B13" i="2"/>
  <c r="A14" i="2"/>
  <c r="B22" i="1" l="1"/>
  <c r="A23" i="1"/>
  <c r="C44" i="12"/>
  <c r="C41" i="11"/>
  <c r="C44" i="10"/>
  <c r="C44" i="9"/>
  <c r="C43" i="8"/>
  <c r="C44" i="7"/>
  <c r="C43" i="6"/>
  <c r="C44" i="5"/>
  <c r="C44" i="4"/>
  <c r="C43" i="3"/>
  <c r="A12" i="11"/>
  <c r="B12" i="11" s="1"/>
  <c r="A12" i="12"/>
  <c r="B12" i="12" s="1"/>
  <c r="A12" i="10"/>
  <c r="A12" i="9"/>
  <c r="B12" i="9" s="1"/>
  <c r="A12" i="7"/>
  <c r="B12" i="7" s="1"/>
  <c r="A12" i="5"/>
  <c r="B12" i="5" s="1"/>
  <c r="A12" i="4"/>
  <c r="B12" i="4" s="1"/>
  <c r="A12" i="8"/>
  <c r="A13" i="8" s="1"/>
  <c r="A12" i="6"/>
  <c r="A13" i="6" s="1"/>
  <c r="A12" i="3"/>
  <c r="A13" i="3" s="1"/>
  <c r="C44" i="2"/>
  <c r="C43" i="1"/>
  <c r="A13" i="10" l="1"/>
  <c r="B13" i="10" s="1"/>
  <c r="A24" i="1"/>
  <c r="B23" i="1"/>
  <c r="A13" i="12"/>
  <c r="B13" i="12" s="1"/>
  <c r="A13" i="11"/>
  <c r="B13" i="11" s="1"/>
  <c r="A13" i="9"/>
  <c r="A14" i="9" s="1"/>
  <c r="B14" i="9" s="1"/>
  <c r="A13" i="4"/>
  <c r="B13" i="4" s="1"/>
  <c r="A13" i="7"/>
  <c r="A13" i="5"/>
  <c r="B13" i="8"/>
  <c r="A14" i="8"/>
  <c r="B12" i="8"/>
  <c r="B13" i="6"/>
  <c r="A14" i="6"/>
  <c r="B12" i="6"/>
  <c r="B13" i="3"/>
  <c r="A14" i="3"/>
  <c r="B12" i="3"/>
  <c r="A14" i="10" l="1"/>
  <c r="B14" i="10" s="1"/>
  <c r="A15" i="8"/>
  <c r="B15" i="8" s="1"/>
  <c r="B24" i="1"/>
  <c r="A25" i="1"/>
  <c r="B13" i="9"/>
  <c r="A14" i="12"/>
  <c r="B14" i="12" s="1"/>
  <c r="A14" i="11"/>
  <c r="B14" i="11" s="1"/>
  <c r="A15" i="9"/>
  <c r="B15" i="9" s="1"/>
  <c r="A14" i="4"/>
  <c r="B14" i="4" s="1"/>
  <c r="A14" i="7"/>
  <c r="B13" i="7"/>
  <c r="A14" i="5"/>
  <c r="B13" i="5"/>
  <c r="A15" i="6"/>
  <c r="B14" i="6"/>
  <c r="A15" i="3"/>
  <c r="B14" i="3"/>
  <c r="A15" i="2"/>
  <c r="A15" i="10" l="1"/>
  <c r="B15" i="10" s="1"/>
  <c r="A26" i="1"/>
  <c r="B25" i="1"/>
  <c r="A15" i="12"/>
  <c r="B15" i="12" s="1"/>
  <c r="A15" i="11"/>
  <c r="B15" i="11" s="1"/>
  <c r="A16" i="9"/>
  <c r="B16" i="9" s="1"/>
  <c r="A15" i="4"/>
  <c r="A16" i="4" s="1"/>
  <c r="B14" i="7"/>
  <c r="A15" i="7"/>
  <c r="B14" i="5"/>
  <c r="A15" i="5"/>
  <c r="A16" i="8"/>
  <c r="B15" i="6"/>
  <c r="A16" i="6"/>
  <c r="B15" i="3"/>
  <c r="A16" i="3"/>
  <c r="A16" i="2"/>
  <c r="A16" i="10" l="1"/>
  <c r="B16" i="10" s="1"/>
  <c r="B26" i="1"/>
  <c r="A27" i="1"/>
  <c r="A16" i="12"/>
  <c r="A17" i="12" s="1"/>
  <c r="A16" i="11"/>
  <c r="A17" i="11" s="1"/>
  <c r="A17" i="9"/>
  <c r="A18" i="9" s="1"/>
  <c r="B15" i="4"/>
  <c r="A16" i="7"/>
  <c r="B15" i="7"/>
  <c r="A16" i="5"/>
  <c r="B15" i="5"/>
  <c r="B16" i="4"/>
  <c r="A17" i="4"/>
  <c r="B16" i="8"/>
  <c r="A17" i="8"/>
  <c r="A17" i="6"/>
  <c r="B16" i="6"/>
  <c r="A17" i="3"/>
  <c r="B16" i="3"/>
  <c r="A17" i="2"/>
  <c r="B16" i="11" l="1"/>
  <c r="A17" i="10"/>
  <c r="A28" i="1"/>
  <c r="B27" i="1"/>
  <c r="B16" i="12"/>
  <c r="B17" i="9"/>
  <c r="B17" i="11"/>
  <c r="A18" i="11"/>
  <c r="B17" i="12"/>
  <c r="A18" i="12"/>
  <c r="B18" i="9"/>
  <c r="A19" i="9"/>
  <c r="B16" i="7"/>
  <c r="A17" i="7"/>
  <c r="B16" i="5"/>
  <c r="A17" i="5"/>
  <c r="B17" i="4"/>
  <c r="A18" i="4"/>
  <c r="B17" i="8"/>
  <c r="A18" i="8"/>
  <c r="B17" i="6"/>
  <c r="A18" i="6"/>
  <c r="B17" i="3"/>
  <c r="A18" i="3"/>
  <c r="A18" i="2"/>
  <c r="B17" i="10" l="1"/>
  <c r="A18" i="10"/>
  <c r="B28" i="1"/>
  <c r="A29" i="1"/>
  <c r="B18" i="11"/>
  <c r="A19" i="11"/>
  <c r="B18" i="12"/>
  <c r="A19" i="12"/>
  <c r="A20" i="9"/>
  <c r="B19" i="9"/>
  <c r="A18" i="7"/>
  <c r="B17" i="7"/>
  <c r="A18" i="5"/>
  <c r="B17" i="5"/>
  <c r="B18" i="4"/>
  <c r="A19" i="4"/>
  <c r="A19" i="8"/>
  <c r="B18" i="8"/>
  <c r="A19" i="6"/>
  <c r="B18" i="6"/>
  <c r="A19" i="3"/>
  <c r="B18" i="3"/>
  <c r="A19" i="2"/>
  <c r="B18" i="2"/>
  <c r="A19" i="10" l="1"/>
  <c r="B19" i="10" s="1"/>
  <c r="B18" i="10"/>
  <c r="B29" i="1"/>
  <c r="A30" i="1"/>
  <c r="B19" i="11"/>
  <c r="A20" i="11"/>
  <c r="A20" i="12"/>
  <c r="B19" i="12"/>
  <c r="B20" i="9"/>
  <c r="A21" i="9"/>
  <c r="B18" i="7"/>
  <c r="A19" i="7"/>
  <c r="B18" i="5"/>
  <c r="A19" i="5"/>
  <c r="B19" i="4"/>
  <c r="A20" i="4"/>
  <c r="B19" i="8"/>
  <c r="A20" i="8"/>
  <c r="B19" i="6"/>
  <c r="A20" i="6"/>
  <c r="B19" i="3"/>
  <c r="A20" i="3"/>
  <c r="B19" i="2"/>
  <c r="A20" i="2"/>
  <c r="A20" i="10" l="1"/>
  <c r="B30" i="1"/>
  <c r="A31" i="1"/>
  <c r="B20" i="11"/>
  <c r="A21" i="11"/>
  <c r="B20" i="12"/>
  <c r="A21" i="12"/>
  <c r="A22" i="9"/>
  <c r="B21" i="9"/>
  <c r="A20" i="7"/>
  <c r="B20" i="7" s="1"/>
  <c r="B19" i="7"/>
  <c r="A20" i="5"/>
  <c r="B20" i="5" s="1"/>
  <c r="B19" i="5"/>
  <c r="B20" i="4"/>
  <c r="A21" i="4"/>
  <c r="A21" i="8"/>
  <c r="B20" i="8"/>
  <c r="A21" i="6"/>
  <c r="B20" i="6"/>
  <c r="A21" i="3"/>
  <c r="B20" i="3"/>
  <c r="A21" i="2"/>
  <c r="B20" i="2"/>
  <c r="B20" i="10" l="1"/>
  <c r="A21" i="10"/>
  <c r="A32" i="1"/>
  <c r="B31" i="1"/>
  <c r="B21" i="11"/>
  <c r="A22" i="11"/>
  <c r="B21" i="12"/>
  <c r="A22" i="12"/>
  <c r="B22" i="9"/>
  <c r="A23" i="9"/>
  <c r="A21" i="7"/>
  <c r="B21" i="7" s="1"/>
  <c r="A21" i="5"/>
  <c r="B21" i="4"/>
  <c r="A22" i="4"/>
  <c r="B21" i="8"/>
  <c r="A22" i="8"/>
  <c r="B21" i="6"/>
  <c r="A22" i="6"/>
  <c r="B21" i="3"/>
  <c r="A22" i="3"/>
  <c r="B21" i="2"/>
  <c r="A22" i="2"/>
  <c r="B21" i="10" l="1"/>
  <c r="A22" i="10"/>
  <c r="B32" i="1"/>
  <c r="A33" i="1"/>
  <c r="A22" i="5"/>
  <c r="A23" i="11"/>
  <c r="B23" i="11" s="1"/>
  <c r="B22" i="12"/>
  <c r="A23" i="12"/>
  <c r="A24" i="9"/>
  <c r="B23" i="9"/>
  <c r="A22" i="7"/>
  <c r="B22" i="4"/>
  <c r="A23" i="4"/>
  <c r="B22" i="8"/>
  <c r="A23" i="8"/>
  <c r="A23" i="6"/>
  <c r="B22" i="6"/>
  <c r="A23" i="3"/>
  <c r="B22" i="3"/>
  <c r="A23" i="2"/>
  <c r="B22" i="2"/>
  <c r="A23" i="5" l="1"/>
  <c r="B23" i="5" s="1"/>
  <c r="A23" i="10"/>
  <c r="B33" i="1"/>
  <c r="A34" i="1"/>
  <c r="A24" i="11"/>
  <c r="B24" i="11" s="1"/>
  <c r="A24" i="12"/>
  <c r="B23" i="12"/>
  <c r="B24" i="9"/>
  <c r="A25" i="9"/>
  <c r="B22" i="7"/>
  <c r="A23" i="7"/>
  <c r="B23" i="4"/>
  <c r="A24" i="4"/>
  <c r="B23" i="8"/>
  <c r="A24" i="8"/>
  <c r="B23" i="6"/>
  <c r="A24" i="6"/>
  <c r="B23" i="3"/>
  <c r="A24" i="3"/>
  <c r="B23" i="2"/>
  <c r="A24" i="2"/>
  <c r="A24" i="10" l="1"/>
  <c r="B24" i="10" s="1"/>
  <c r="B34" i="1"/>
  <c r="A35" i="1"/>
  <c r="A25" i="11"/>
  <c r="B24" i="12"/>
  <c r="A25" i="12"/>
  <c r="A26" i="9"/>
  <c r="B25" i="9"/>
  <c r="A24" i="7"/>
  <c r="A25" i="7" s="1"/>
  <c r="B25" i="7" s="1"/>
  <c r="A24" i="5"/>
  <c r="B24" i="5" s="1"/>
  <c r="B24" i="4"/>
  <c r="A25" i="4"/>
  <c r="A26" i="4" s="1"/>
  <c r="B26" i="4" s="1"/>
  <c r="A25" i="8"/>
  <c r="B24" i="8"/>
  <c r="A25" i="6"/>
  <c r="B24" i="6"/>
  <c r="A25" i="3"/>
  <c r="B24" i="3"/>
  <c r="A25" i="2"/>
  <c r="B24" i="2"/>
  <c r="A25" i="10" l="1"/>
  <c r="A36" i="1"/>
  <c r="B35" i="1"/>
  <c r="B25" i="11"/>
  <c r="A26" i="11"/>
  <c r="B25" i="12"/>
  <c r="A26" i="12"/>
  <c r="B26" i="9"/>
  <c r="A27" i="9"/>
  <c r="A25" i="5"/>
  <c r="B25" i="5" s="1"/>
  <c r="B25" i="4"/>
  <c r="B25" i="8"/>
  <c r="A26" i="8"/>
  <c r="B25" i="6"/>
  <c r="A26" i="6"/>
  <c r="A27" i="6" s="1"/>
  <c r="B27" i="6" s="1"/>
  <c r="B25" i="3"/>
  <c r="A26" i="3"/>
  <c r="B25" i="2"/>
  <c r="A26" i="2"/>
  <c r="A26" i="5" l="1"/>
  <c r="B26" i="5" s="1"/>
  <c r="A26" i="10"/>
  <c r="B25" i="10"/>
  <c r="B36" i="1"/>
  <c r="A37" i="1"/>
  <c r="A28" i="6"/>
  <c r="A27" i="5"/>
  <c r="B27" i="5" s="1"/>
  <c r="B26" i="11"/>
  <c r="A27" i="11"/>
  <c r="B26" i="12"/>
  <c r="A27" i="12"/>
  <c r="A28" i="9"/>
  <c r="B27" i="9"/>
  <c r="A26" i="7"/>
  <c r="A27" i="4"/>
  <c r="B26" i="8"/>
  <c r="A27" i="8"/>
  <c r="A27" i="3"/>
  <c r="B26" i="3"/>
  <c r="A27" i="2"/>
  <c r="B26" i="2"/>
  <c r="B26" i="10" l="1"/>
  <c r="A27" i="10"/>
  <c r="A38" i="1"/>
  <c r="B37" i="1"/>
  <c r="B28" i="6"/>
  <c r="A29" i="6"/>
  <c r="B29" i="6" s="1"/>
  <c r="B27" i="11"/>
  <c r="A28" i="11"/>
  <c r="A28" i="12"/>
  <c r="B27" i="12"/>
  <c r="B28" i="9"/>
  <c r="A29" i="9"/>
  <c r="B26" i="7"/>
  <c r="A27" i="7"/>
  <c r="B27" i="4"/>
  <c r="A28" i="4"/>
  <c r="B28" i="4" s="1"/>
  <c r="B27" i="8"/>
  <c r="A28" i="8"/>
  <c r="B27" i="3"/>
  <c r="A28" i="3"/>
  <c r="B27" i="2"/>
  <c r="A28" i="2"/>
  <c r="A28" i="10" l="1"/>
  <c r="B27" i="10"/>
  <c r="B38" i="1"/>
  <c r="A39" i="1"/>
  <c r="B39" i="1" s="1"/>
  <c r="A30" i="6"/>
  <c r="B30" i="6" s="1"/>
  <c r="B28" i="11"/>
  <c r="A29" i="11"/>
  <c r="B28" i="12"/>
  <c r="A29" i="12"/>
  <c r="A30" i="9"/>
  <c r="B29" i="9"/>
  <c r="A28" i="7"/>
  <c r="B27" i="7"/>
  <c r="A28" i="5"/>
  <c r="B28" i="5" s="1"/>
  <c r="A29" i="4"/>
  <c r="B29" i="4" s="1"/>
  <c r="A29" i="8"/>
  <c r="B28" i="8"/>
  <c r="A29" i="3"/>
  <c r="B28" i="3"/>
  <c r="A29" i="2"/>
  <c r="B28" i="2"/>
  <c r="B28" i="10" l="1"/>
  <c r="A29" i="10"/>
  <c r="A40" i="1"/>
  <c r="A41" i="1" s="1"/>
  <c r="B41" i="1" s="1"/>
  <c r="A31" i="6"/>
  <c r="B31" i="6" s="1"/>
  <c r="B29" i="11"/>
  <c r="A30" i="11"/>
  <c r="B29" i="12"/>
  <c r="A30" i="12"/>
  <c r="A31" i="12" s="1"/>
  <c r="B30" i="9"/>
  <c r="A31" i="9"/>
  <c r="B28" i="7"/>
  <c r="A29" i="7"/>
  <c r="A29" i="5"/>
  <c r="A30" i="4"/>
  <c r="B29" i="8"/>
  <c r="A30" i="8"/>
  <c r="B29" i="3"/>
  <c r="A30" i="3"/>
  <c r="B29" i="2"/>
  <c r="A30" i="2"/>
  <c r="B29" i="5" l="1"/>
  <c r="A30" i="5"/>
  <c r="B30" i="5" s="1"/>
  <c r="A30" i="10"/>
  <c r="B29" i="10"/>
  <c r="A32" i="6"/>
  <c r="B30" i="11"/>
  <c r="A31" i="11"/>
  <c r="B30" i="12"/>
  <c r="A32" i="9"/>
  <c r="B31" i="9"/>
  <c r="A30" i="7"/>
  <c r="B29" i="7"/>
  <c r="B30" i="4"/>
  <c r="A31" i="4"/>
  <c r="A31" i="8"/>
  <c r="B30" i="8"/>
  <c r="A31" i="3"/>
  <c r="B30" i="3"/>
  <c r="A31" i="2"/>
  <c r="B30" i="2"/>
  <c r="B30" i="10" l="1"/>
  <c r="A31" i="10"/>
  <c r="A33" i="6"/>
  <c r="B31" i="11"/>
  <c r="A32" i="11"/>
  <c r="A32" i="12"/>
  <c r="B32" i="12" s="1"/>
  <c r="B32" i="9"/>
  <c r="A33" i="9"/>
  <c r="B30" i="7"/>
  <c r="A31" i="7"/>
  <c r="A31" i="5"/>
  <c r="A32" i="4"/>
  <c r="B31" i="8"/>
  <c r="A32" i="8"/>
  <c r="B31" i="3"/>
  <c r="A32" i="3"/>
  <c r="B31" i="2"/>
  <c r="A32" i="2"/>
  <c r="A32" i="10" l="1"/>
  <c r="B31" i="10"/>
  <c r="A34" i="6"/>
  <c r="B32" i="11"/>
  <c r="A33" i="11"/>
  <c r="A33" i="12"/>
  <c r="A34" i="9"/>
  <c r="B34" i="9" s="1"/>
  <c r="B33" i="9"/>
  <c r="A32" i="7"/>
  <c r="A33" i="7" s="1"/>
  <c r="B33" i="7" s="1"/>
  <c r="B31" i="7"/>
  <c r="A32" i="5"/>
  <c r="B31" i="5"/>
  <c r="A33" i="4"/>
  <c r="B33" i="4" s="1"/>
  <c r="B32" i="8"/>
  <c r="A33" i="8"/>
  <c r="A33" i="3"/>
  <c r="B32" i="3"/>
  <c r="A33" i="2"/>
  <c r="B32" i="2"/>
  <c r="B32" i="10" l="1"/>
  <c r="A33" i="10"/>
  <c r="B33" i="11"/>
  <c r="A34" i="11"/>
  <c r="A34" i="12"/>
  <c r="A35" i="9"/>
  <c r="B32" i="7"/>
  <c r="B32" i="5"/>
  <c r="A33" i="5"/>
  <c r="A34" i="4"/>
  <c r="B34" i="4" s="1"/>
  <c r="B33" i="8"/>
  <c r="A34" i="8"/>
  <c r="B33" i="3"/>
  <c r="A34" i="3"/>
  <c r="B33" i="2"/>
  <c r="A34" i="2"/>
  <c r="A35" i="11" l="1"/>
  <c r="B35" i="11" s="1"/>
  <c r="A34" i="10"/>
  <c r="B33" i="10"/>
  <c r="B34" i="12"/>
  <c r="A35" i="12"/>
  <c r="A36" i="9"/>
  <c r="B35" i="9"/>
  <c r="A34" i="7"/>
  <c r="A34" i="5"/>
  <c r="B33" i="5"/>
  <c r="A35" i="4"/>
  <c r="B35" i="4" s="1"/>
  <c r="A35" i="8"/>
  <c r="A35" i="6"/>
  <c r="A35" i="3"/>
  <c r="B34" i="3"/>
  <c r="A35" i="2"/>
  <c r="B34" i="2"/>
  <c r="B34" i="10" l="1"/>
  <c r="A35" i="10"/>
  <c r="A36" i="11"/>
  <c r="B35" i="12"/>
  <c r="A36" i="12"/>
  <c r="B36" i="9"/>
  <c r="A37" i="9"/>
  <c r="B34" i="7"/>
  <c r="A35" i="7"/>
  <c r="B34" i="5"/>
  <c r="A35" i="5"/>
  <c r="A36" i="4"/>
  <c r="A36" i="8"/>
  <c r="B35" i="6"/>
  <c r="A36" i="6"/>
  <c r="B35" i="3"/>
  <c r="A36" i="3"/>
  <c r="B35" i="2"/>
  <c r="A36" i="2"/>
  <c r="A38" i="9" l="1"/>
  <c r="A39" i="9" s="1"/>
  <c r="B39" i="9" s="1"/>
  <c r="B37" i="9"/>
  <c r="A37" i="11"/>
  <c r="A38" i="11" s="1"/>
  <c r="A39" i="11" s="1"/>
  <c r="A36" i="10"/>
  <c r="B35" i="10"/>
  <c r="B36" i="11"/>
  <c r="B36" i="12"/>
  <c r="A37" i="12"/>
  <c r="A36" i="7"/>
  <c r="B35" i="7"/>
  <c r="A36" i="5"/>
  <c r="B35" i="5"/>
  <c r="B36" i="4"/>
  <c r="A37" i="4"/>
  <c r="A37" i="8"/>
  <c r="B36" i="8"/>
  <c r="A37" i="6"/>
  <c r="B36" i="6"/>
  <c r="A37" i="3"/>
  <c r="B36" i="3"/>
  <c r="A37" i="2"/>
  <c r="B36" i="2"/>
  <c r="B38" i="9" l="1"/>
  <c r="B38" i="11"/>
  <c r="A40" i="9"/>
  <c r="B40" i="9" s="1"/>
  <c r="B36" i="10"/>
  <c r="A37" i="10"/>
  <c r="B37" i="11"/>
  <c r="B37" i="12"/>
  <c r="A38" i="12"/>
  <c r="B36" i="7"/>
  <c r="A37" i="7"/>
  <c r="B36" i="5"/>
  <c r="A37" i="5"/>
  <c r="B37" i="4"/>
  <c r="A38" i="4"/>
  <c r="B37" i="8"/>
  <c r="A38" i="8"/>
  <c r="B37" i="6"/>
  <c r="A38" i="6"/>
  <c r="B37" i="3"/>
  <c r="A38" i="3"/>
  <c r="B37" i="2"/>
  <c r="A38" i="2"/>
  <c r="A38" i="10" l="1"/>
  <c r="B37" i="10"/>
  <c r="A41" i="9"/>
  <c r="B39" i="11"/>
  <c r="B38" i="12"/>
  <c r="A39" i="12"/>
  <c r="A38" i="7"/>
  <c r="B37" i="7"/>
  <c r="A38" i="5"/>
  <c r="B37" i="5"/>
  <c r="B38" i="4"/>
  <c r="A39" i="4"/>
  <c r="B38" i="8"/>
  <c r="A39" i="8"/>
  <c r="A39" i="6"/>
  <c r="B38" i="6"/>
  <c r="A39" i="3"/>
  <c r="B38" i="3"/>
  <c r="A39" i="2"/>
  <c r="B38" i="2"/>
  <c r="B41" i="9" l="1"/>
  <c r="A42" i="9"/>
  <c r="B42" i="9" s="1"/>
  <c r="B38" i="10"/>
  <c r="A39" i="10"/>
  <c r="B39" i="12"/>
  <c r="A40" i="12"/>
  <c r="B38" i="7"/>
  <c r="A39" i="7"/>
  <c r="B38" i="5"/>
  <c r="A39" i="5"/>
  <c r="B39" i="4"/>
  <c r="A40" i="4"/>
  <c r="B39" i="8"/>
  <c r="A40" i="8"/>
  <c r="B39" i="6"/>
  <c r="A40" i="6"/>
  <c r="B39" i="3"/>
  <c r="A40" i="3"/>
  <c r="B39" i="2"/>
  <c r="A40" i="2"/>
  <c r="B39" i="10" l="1"/>
  <c r="A40" i="10"/>
  <c r="B40" i="12"/>
  <c r="A41" i="12"/>
  <c r="A40" i="7"/>
  <c r="B39" i="7"/>
  <c r="A40" i="5"/>
  <c r="B39" i="5"/>
  <c r="B40" i="4"/>
  <c r="A41" i="4"/>
  <c r="A41" i="8"/>
  <c r="B41" i="8" s="1"/>
  <c r="B40" i="8"/>
  <c r="A41" i="6"/>
  <c r="B41" i="6" s="1"/>
  <c r="B40" i="6"/>
  <c r="A41" i="3"/>
  <c r="B41" i="3" s="1"/>
  <c r="B40" i="3"/>
  <c r="A41" i="2"/>
  <c r="B40" i="2"/>
  <c r="B40" i="10" l="1"/>
  <c r="A41" i="10"/>
  <c r="B41" i="12"/>
  <c r="A42" i="12"/>
  <c r="B42" i="12" s="1"/>
  <c r="B40" i="7"/>
  <c r="A41" i="7"/>
  <c r="B40" i="5"/>
  <c r="A41" i="5"/>
  <c r="B41" i="4"/>
  <c r="A42" i="4"/>
  <c r="B42" i="4" s="1"/>
  <c r="B41" i="2"/>
  <c r="A42" i="2"/>
  <c r="B42" i="2" s="1"/>
  <c r="A42" i="10" l="1"/>
  <c r="B42" i="10" s="1"/>
  <c r="B41" i="10"/>
  <c r="A42" i="7"/>
  <c r="B42" i="7" s="1"/>
  <c r="B41" i="7"/>
  <c r="A42" i="5"/>
  <c r="B42" i="5" s="1"/>
  <c r="B41" i="5"/>
  <c r="E42" i="11" l="1"/>
  <c r="E4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香苗</author>
    <author>高木 麻衣子</author>
    <author>ishino-a</author>
  </authors>
  <commentList>
    <comment ref="A3" authorId="0" shapeId="0" xr:uid="{25EC7B6C-8212-47B7-83B6-8A33725B6CE1}">
      <text>
        <r>
          <rPr>
            <b/>
            <sz val="10"/>
            <color indexed="81"/>
            <rFont val="ＭＳ Ｐゴシック"/>
            <family val="3"/>
            <charset val="128"/>
          </rPr>
          <t>4月シートの黄色枠内を入力すると、
5月～3月まで自動表示されます</t>
        </r>
      </text>
    </comment>
    <comment ref="E5" authorId="1" shapeId="0" xr:uid="{9D08A19A-EE24-4E1E-A728-8C6524124CBD}">
      <text>
        <r>
          <rPr>
            <b/>
            <sz val="9"/>
            <color indexed="10"/>
            <rFont val="MS P ゴシック"/>
            <family val="3"/>
            <charset val="128"/>
          </rPr>
          <t>氏名の記入は必須
但し確認用押印及び署名（サイン）は不要</t>
        </r>
      </text>
    </comment>
    <comment ref="E6" authorId="0" shapeId="0" xr:uid="{696E1631-7D5F-46C4-946F-2FE8E656D01C}">
      <text>
        <r>
          <rPr>
            <b/>
            <sz val="10"/>
            <color indexed="10"/>
            <rFont val="MS P ゴシック"/>
            <family val="3"/>
            <charset val="128"/>
          </rPr>
          <t>氏名の記入は必須
但し確認用押印及び署名（サイン）は不要</t>
        </r>
      </text>
    </comment>
    <comment ref="E12" authorId="2" shapeId="0" xr:uid="{00000000-0006-0000-0000-000001000000}">
      <text>
        <r>
          <rPr>
            <sz val="9"/>
            <color indexed="81"/>
            <rFont val="ＭＳ Ｐゴシック"/>
            <family val="3"/>
            <charset val="128"/>
          </rPr>
          <t>休日にやむなく出勤される場合は、
振替休日を取得してください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48A9B259-9303-47BE-884A-1C6194A10D0C}">
      <text>
        <r>
          <rPr>
            <b/>
            <sz val="10"/>
            <color indexed="81"/>
            <rFont val="ＭＳ Ｐゴシック"/>
            <family val="3"/>
            <charset val="128"/>
          </rPr>
          <t>4月シートの黄色枠内を入力すると、
5月～3月まで自動表示されます</t>
        </r>
      </text>
    </comment>
    <comment ref="E12" authorId="1" shapeId="0" xr:uid="{5171496F-FD27-4B00-BB7D-D82307F5F1C6}">
      <text>
        <r>
          <rPr>
            <sz val="9"/>
            <color indexed="81"/>
            <rFont val="ＭＳ Ｐゴシック"/>
            <family val="3"/>
            <charset val="128"/>
          </rPr>
          <t>休日にやむなく出勤される場合は、
振替休日を取得してください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D43A826A-9A7E-4FCB-B151-8783A28B8EF0}">
      <text>
        <r>
          <rPr>
            <b/>
            <sz val="10"/>
            <color indexed="81"/>
            <rFont val="ＭＳ Ｐゴシック"/>
            <family val="3"/>
            <charset val="128"/>
          </rPr>
          <t>4月シートの黄色枠内を入力すると、
5月～3月まで自動表示されます</t>
        </r>
      </text>
    </comment>
    <comment ref="E12" authorId="1" shapeId="0" xr:uid="{60AE79F0-0158-48B8-B414-EE2D42BF43CF}">
      <text>
        <r>
          <rPr>
            <sz val="9"/>
            <color indexed="81"/>
            <rFont val="ＭＳ Ｐゴシック"/>
            <family val="3"/>
            <charset val="128"/>
          </rPr>
          <t>休日にやむなく出勤される場合は、
振替休日を取得してください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2BDE897B-477A-4A12-A58D-D870044EB541}">
      <text>
        <r>
          <rPr>
            <b/>
            <sz val="10"/>
            <color indexed="81"/>
            <rFont val="ＭＳ Ｐゴシック"/>
            <family val="3"/>
            <charset val="128"/>
          </rPr>
          <t>4月シートの黄色枠内を入力すると、
5月～3月まで自動表示されます</t>
        </r>
      </text>
    </comment>
    <comment ref="E12" authorId="1" shapeId="0" xr:uid="{BEFC91FC-1877-44E1-9F02-0CB0995DF779}">
      <text>
        <r>
          <rPr>
            <sz val="9"/>
            <color indexed="81"/>
            <rFont val="ＭＳ Ｐゴシック"/>
            <family val="3"/>
            <charset val="128"/>
          </rPr>
          <t>休日にやむなく出勤される場合は、
振替休日を取得してください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8796298D-1F14-479A-955E-79110FC6D8AF}">
      <text>
        <r>
          <rPr>
            <b/>
            <sz val="10"/>
            <color indexed="81"/>
            <rFont val="ＭＳ Ｐゴシック"/>
            <family val="3"/>
            <charset val="128"/>
          </rPr>
          <t>4月シートの黄色枠内を入力すると、
5月～3月まで自動表示されます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1EBE2B2E-0009-40D0-BFEF-9F22D9811E12}">
      <text>
        <r>
          <rPr>
            <b/>
            <sz val="10"/>
            <color indexed="81"/>
            <rFont val="ＭＳ Ｐゴシック"/>
            <family val="3"/>
            <charset val="128"/>
          </rPr>
          <t>4月シートの黄色枠内を入力すると、
5月～3月まで自動表示されます</t>
        </r>
      </text>
    </comment>
    <comment ref="E12" authorId="1" shapeId="0" xr:uid="{DA91BA10-F8F3-4976-AEED-A38736C79F03}">
      <text>
        <r>
          <rPr>
            <sz val="9"/>
            <color indexed="81"/>
            <rFont val="ＭＳ Ｐゴシック"/>
            <family val="3"/>
            <charset val="128"/>
          </rPr>
          <t>休日にやむなく出勤される場合は、
振替休日を取得してください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452F54F2-330D-460F-B31C-0C2779FBDA84}">
      <text>
        <r>
          <rPr>
            <b/>
            <sz val="10"/>
            <color indexed="81"/>
            <rFont val="ＭＳ Ｐゴシック"/>
            <family val="3"/>
            <charset val="128"/>
          </rPr>
          <t>4月シートの黄色枠内を入力すると、
5月～3月まで自動表示されます</t>
        </r>
      </text>
    </comment>
    <comment ref="E12" authorId="1" shapeId="0" xr:uid="{812AB07D-646A-4798-8912-39965DDA8920}">
      <text>
        <r>
          <rPr>
            <sz val="9"/>
            <color indexed="81"/>
            <rFont val="ＭＳ Ｐゴシック"/>
            <family val="3"/>
            <charset val="128"/>
          </rPr>
          <t>休日にやむなく出勤される場合は、
振替休日を取得してください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664E8502-DC35-4A7A-B0B0-1314637E5909}">
      <text>
        <r>
          <rPr>
            <b/>
            <sz val="10"/>
            <color indexed="81"/>
            <rFont val="ＭＳ Ｐゴシック"/>
            <family val="3"/>
            <charset val="128"/>
          </rPr>
          <t>4月シートの黄色枠内を入力すると、
5月～3月まで自動表示されます</t>
        </r>
      </text>
    </comment>
    <comment ref="E12" authorId="1" shapeId="0" xr:uid="{F1A025C1-C7B1-4347-902A-62E835E4D0D0}">
      <text>
        <r>
          <rPr>
            <sz val="9"/>
            <color indexed="81"/>
            <rFont val="ＭＳ Ｐゴシック"/>
            <family val="3"/>
            <charset val="128"/>
          </rPr>
          <t>休日にやむなく出勤される場合は、
振替休日を取得してください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7CA0D408-7830-4D13-99B8-6ACAEBE159B3}">
      <text>
        <r>
          <rPr>
            <b/>
            <sz val="10"/>
            <color indexed="81"/>
            <rFont val="ＭＳ Ｐゴシック"/>
            <family val="3"/>
            <charset val="128"/>
          </rPr>
          <t>4月シートの黄色枠内を入力すると、
5月～3月まで自動表示されます</t>
        </r>
      </text>
    </comment>
    <comment ref="E12" authorId="1" shapeId="0" xr:uid="{E17D3C7A-A66C-4096-BB94-76AF12BC2286}">
      <text>
        <r>
          <rPr>
            <sz val="9"/>
            <color indexed="81"/>
            <rFont val="ＭＳ Ｐゴシック"/>
            <family val="3"/>
            <charset val="128"/>
          </rPr>
          <t>休日にやむなく出勤される場合は、
振替休日を取得してください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202D3286-1651-46E5-9358-E5E748B3DEE6}">
      <text>
        <r>
          <rPr>
            <b/>
            <sz val="10"/>
            <color indexed="81"/>
            <rFont val="ＭＳ Ｐゴシック"/>
            <family val="3"/>
            <charset val="128"/>
          </rPr>
          <t>4月シートの黄色枠内を入力すると、
5月～3月まで自動表示されます</t>
        </r>
      </text>
    </comment>
    <comment ref="E12" authorId="1" shapeId="0" xr:uid="{C21FB7F2-4031-4C61-B0E4-595727BE8694}">
      <text>
        <r>
          <rPr>
            <sz val="9"/>
            <color indexed="81"/>
            <rFont val="ＭＳ Ｐゴシック"/>
            <family val="3"/>
            <charset val="128"/>
          </rPr>
          <t>休日にやむなく出勤される場合は、
振替休日を取得してください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4C85BA93-D1C4-451C-868C-BCE63110C150}">
      <text>
        <r>
          <rPr>
            <b/>
            <sz val="10"/>
            <color indexed="81"/>
            <rFont val="ＭＳ Ｐゴシック"/>
            <family val="3"/>
            <charset val="128"/>
          </rPr>
          <t>4月シートの黄色枠内を入力すると、
5月～3月まで自動表示されます</t>
        </r>
      </text>
    </comment>
    <comment ref="E12" authorId="1" shapeId="0" xr:uid="{97BC455B-CF0C-4970-80AF-B72EA274D38F}">
      <text>
        <r>
          <rPr>
            <sz val="9"/>
            <color indexed="81"/>
            <rFont val="ＭＳ Ｐゴシック"/>
            <family val="3"/>
            <charset val="128"/>
          </rPr>
          <t>休日にやむなく出勤される場合は、
振替休日を取得してください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小西 香苗</author>
    <author>ishino-a</author>
  </authors>
  <commentList>
    <comment ref="A3" authorId="0" shapeId="0" xr:uid="{BB5811FF-A156-410D-A81C-3DEB7E6B13EC}">
      <text>
        <r>
          <rPr>
            <b/>
            <sz val="10"/>
            <color indexed="81"/>
            <rFont val="ＭＳ Ｐゴシック"/>
            <family val="3"/>
            <charset val="128"/>
          </rPr>
          <t>4月シートの黄色枠内を入力すると、
5月～3月まで自動表示されます</t>
        </r>
      </text>
    </comment>
    <comment ref="E12" authorId="1" shapeId="0" xr:uid="{5ED9C82B-83F6-4642-A5D6-CC34E43AA054}">
      <text>
        <r>
          <rPr>
            <sz val="9"/>
            <color indexed="81"/>
            <rFont val="ＭＳ Ｐゴシック"/>
            <family val="3"/>
            <charset val="128"/>
          </rPr>
          <t>休日にやむなく出勤される場合は、
振替休日を取得してください</t>
        </r>
      </text>
    </comment>
  </commentList>
</comments>
</file>

<file path=xl/sharedStrings.xml><?xml version="1.0" encoding="utf-8"?>
<sst xmlns="http://schemas.openxmlformats.org/spreadsheetml/2006/main" count="535" uniqueCount="45">
  <si>
    <t>日</t>
    <rPh sb="0" eb="1">
      <t>ニチ</t>
    </rPh>
    <phoneticPr fontId="2"/>
  </si>
  <si>
    <t>曜</t>
    <rPh sb="0" eb="1">
      <t>ヨウ</t>
    </rPh>
    <phoneticPr fontId="2"/>
  </si>
  <si>
    <t>休暇取得
（休日以外）</t>
    <rPh sb="0" eb="2">
      <t>キュウカ</t>
    </rPh>
    <rPh sb="2" eb="4">
      <t>シュトク</t>
    </rPh>
    <rPh sb="6" eb="8">
      <t>キュウジツ</t>
    </rPh>
    <rPh sb="8" eb="10">
      <t>イガイ</t>
    </rPh>
    <phoneticPr fontId="2"/>
  </si>
  <si>
    <t>年休残日数</t>
    <rPh sb="0" eb="2">
      <t>ネンキュウ</t>
    </rPh>
    <rPh sb="2" eb="3">
      <t>ザン</t>
    </rPh>
    <rPh sb="3" eb="5">
      <t>ニッスウ</t>
    </rPh>
    <phoneticPr fontId="2"/>
  </si>
  <si>
    <t>日</t>
    <rPh sb="0" eb="1">
      <t>ヒ</t>
    </rPh>
    <phoneticPr fontId="2"/>
  </si>
  <si>
    <t>所　属</t>
    <phoneticPr fontId="2"/>
  </si>
  <si>
    <t>教職員番号</t>
    <rPh sb="0" eb="3">
      <t>キョウショクイン</t>
    </rPh>
    <rPh sb="3" eb="5">
      <t>バンゴウ</t>
    </rPh>
    <phoneticPr fontId="2"/>
  </si>
  <si>
    <t>勤務　　　　　　　　　　　　　　　　　　　　　開始時刻</t>
    <rPh sb="0" eb="2">
      <t>キンム</t>
    </rPh>
    <phoneticPr fontId="2"/>
  </si>
  <si>
    <t>勤務　　　　　　　　　　　終了時刻</t>
    <rPh sb="0" eb="2">
      <t>キンム</t>
    </rPh>
    <phoneticPr fontId="2"/>
  </si>
  <si>
    <t>前年度分</t>
    <rPh sb="0" eb="3">
      <t>ゼンネンド</t>
    </rPh>
    <rPh sb="3" eb="4">
      <t>ブン</t>
    </rPh>
    <phoneticPr fontId="2"/>
  </si>
  <si>
    <t>本年度分</t>
    <rPh sb="0" eb="1">
      <t>ホン</t>
    </rPh>
    <rPh sb="1" eb="4">
      <t>ネンドブン</t>
    </rPh>
    <phoneticPr fontId="2"/>
  </si>
  <si>
    <t>振替休日未取得日数</t>
    <rPh sb="0" eb="2">
      <t>フリカエ</t>
    </rPh>
    <rPh sb="2" eb="4">
      <t>キュウジツ</t>
    </rPh>
    <rPh sb="4" eb="5">
      <t>ミ</t>
    </rPh>
    <rPh sb="5" eb="7">
      <t>シュトク</t>
    </rPh>
    <rPh sb="7" eb="9">
      <t>ニッスウ</t>
    </rPh>
    <phoneticPr fontId="2"/>
  </si>
  <si>
    <t>（今月末時点での）</t>
    <phoneticPr fontId="2"/>
  </si>
  <si>
    <t>氏名</t>
    <rPh sb="0" eb="2">
      <t>シメイ</t>
    </rPh>
    <phoneticPr fontId="2"/>
  </si>
  <si>
    <t>&lt;研究部様式　第２号&gt;</t>
    <rPh sb="7" eb="8">
      <t>ダイ</t>
    </rPh>
    <phoneticPr fontId="2"/>
  </si>
  <si>
    <t>実働時間</t>
    <rPh sb="0" eb="2">
      <t>ジツドウ</t>
    </rPh>
    <rPh sb="2" eb="4">
      <t>ジカン</t>
    </rPh>
    <phoneticPr fontId="2"/>
  </si>
  <si>
    <t>備　考
　（出張など、事業場外で業務を行った場合の場所や
休日勤務の内容および振替休日取得等を記入してください）</t>
  </si>
  <si>
    <t>研究機構</t>
    <phoneticPr fontId="2"/>
  </si>
  <si>
    <t>研究機構</t>
    <rPh sb="0" eb="2">
      <t>ケンキュウ</t>
    </rPh>
    <rPh sb="2" eb="4">
      <t>キコウ</t>
    </rPh>
    <phoneticPr fontId="2"/>
  </si>
  <si>
    <t>立命館グローバル・イノベーション</t>
    <rPh sb="0" eb="3">
      <t>リツメイカン</t>
    </rPh>
    <phoneticPr fontId="2"/>
  </si>
  <si>
    <t>衣笠総合</t>
    <rPh sb="0" eb="2">
      <t>キヌガサ</t>
    </rPh>
    <rPh sb="2" eb="4">
      <t>ソウゴウ</t>
    </rPh>
    <phoneticPr fontId="2"/>
  </si>
  <si>
    <t>BKC社系</t>
    <rPh sb="3" eb="4">
      <t>シャ</t>
    </rPh>
    <rPh sb="4" eb="5">
      <t>ケイ</t>
    </rPh>
    <phoneticPr fontId="2"/>
  </si>
  <si>
    <t>総合科学技術</t>
    <rPh sb="0" eb="2">
      <t>ソウゴウ</t>
    </rPh>
    <rPh sb="2" eb="4">
      <t>カガク</t>
    </rPh>
    <rPh sb="4" eb="6">
      <t>ギジュツ</t>
    </rPh>
    <phoneticPr fontId="2"/>
  </si>
  <si>
    <t>OIC総合</t>
    <rPh sb="3" eb="5">
      <t>ソウゴウ</t>
    </rPh>
    <phoneticPr fontId="2"/>
  </si>
  <si>
    <t>基本実働時間：</t>
    <rPh sb="0" eb="2">
      <t>キホン</t>
    </rPh>
    <rPh sb="2" eb="4">
      <t>ジツドウ</t>
    </rPh>
    <rPh sb="4" eb="6">
      <t>ジカン</t>
    </rPh>
    <phoneticPr fontId="2"/>
  </si>
  <si>
    <t>＊「実働時間」…休憩時間・自己の研究に要した時間を除いた時間</t>
    <rPh sb="2" eb="4">
      <t>ジツドウ</t>
    </rPh>
    <rPh sb="4" eb="6">
      <t>ジカン</t>
    </rPh>
    <rPh sb="8" eb="10">
      <t>キュウケイ</t>
    </rPh>
    <rPh sb="10" eb="12">
      <t>ジカン</t>
    </rPh>
    <rPh sb="13" eb="15">
      <t>ジコ</t>
    </rPh>
    <rPh sb="16" eb="18">
      <t>ケンキュウ</t>
    </rPh>
    <rPh sb="19" eb="20">
      <t>ヨウ</t>
    </rPh>
    <rPh sb="22" eb="24">
      <t>ジカン</t>
    </rPh>
    <rPh sb="25" eb="26">
      <t>ノゾ</t>
    </rPh>
    <rPh sb="28" eb="30">
      <t>ジカン</t>
    </rPh>
    <phoneticPr fontId="2"/>
  </si>
  <si>
    <t>【特別招聘研究教員/研究教員/専門研究員/研究員用】</t>
    <rPh sb="1" eb="3">
      <t>トクベツ</t>
    </rPh>
    <rPh sb="3" eb="5">
      <t>ショウヘイ</t>
    </rPh>
    <rPh sb="5" eb="7">
      <t>ケンキュウ</t>
    </rPh>
    <rPh sb="7" eb="9">
      <t>キョウイン</t>
    </rPh>
    <rPh sb="10" eb="12">
      <t>ケンキュウ</t>
    </rPh>
    <rPh sb="12" eb="14">
      <t>キョウイン</t>
    </rPh>
    <rPh sb="15" eb="17">
      <t>センモン</t>
    </rPh>
    <rPh sb="17" eb="20">
      <t>ケンキュウイン</t>
    </rPh>
    <rPh sb="21" eb="24">
      <t>ケンキュウイン</t>
    </rPh>
    <rPh sb="24" eb="25">
      <t>ヨウ</t>
    </rPh>
    <phoneticPr fontId="2"/>
  </si>
  <si>
    <t>備　考
　（出張など、事業場外で業務を行った場合の場所や
休日勤務の内容および振替休日取得等を記入してください）</t>
    <rPh sb="0" eb="1">
      <t>ソナエ</t>
    </rPh>
    <rPh sb="2" eb="3">
      <t>コウ</t>
    </rPh>
    <rPh sb="6" eb="8">
      <t>シュッチョウ</t>
    </rPh>
    <rPh sb="11" eb="13">
      <t>ジギョウ</t>
    </rPh>
    <rPh sb="13" eb="14">
      <t>バ</t>
    </rPh>
    <rPh sb="14" eb="15">
      <t>ガイ</t>
    </rPh>
    <rPh sb="16" eb="18">
      <t>ギョウム</t>
    </rPh>
    <rPh sb="29" eb="31">
      <t>キュウジツ</t>
    </rPh>
    <rPh sb="31" eb="33">
      <t>キンム</t>
    </rPh>
    <rPh sb="34" eb="36">
      <t>ナイヨウ</t>
    </rPh>
    <rPh sb="39" eb="41">
      <t>フリカエ</t>
    </rPh>
    <rPh sb="41" eb="43">
      <t>キュウジツ</t>
    </rPh>
    <rPh sb="43" eb="45">
      <t>シュトク</t>
    </rPh>
    <rPh sb="45" eb="46">
      <t>トウ</t>
    </rPh>
    <rPh sb="47" eb="49">
      <t>キニュウ</t>
    </rPh>
    <phoneticPr fontId="2"/>
  </si>
  <si>
    <t>ﾘｻｰﾁｵﾌｨｽ確認</t>
    <rPh sb="8" eb="10">
      <t>カクニン</t>
    </rPh>
    <phoneticPr fontId="2"/>
  </si>
  <si>
    <t>事務局
作業項目</t>
    <rPh sb="0" eb="3">
      <t>ジムキョク</t>
    </rPh>
    <rPh sb="4" eb="6">
      <t>サギョウ</t>
    </rPh>
    <rPh sb="6" eb="8">
      <t>コウモク</t>
    </rPh>
    <phoneticPr fontId="2"/>
  </si>
  <si>
    <t>申告書提出期限</t>
    <rPh sb="0" eb="3">
      <t>シンコクショ</t>
    </rPh>
    <rPh sb="3" eb="5">
      <t>テイシュツ</t>
    </rPh>
    <rPh sb="5" eb="7">
      <t>キゲン</t>
    </rPh>
    <phoneticPr fontId="2"/>
  </si>
  <si>
    <t>労働時間管理者　　　リサーチオフィス</t>
    <rPh sb="0" eb="2">
      <t>ロウドウ</t>
    </rPh>
    <rPh sb="2" eb="4">
      <t>ジカン</t>
    </rPh>
    <rPh sb="4" eb="7">
      <t>カンリシャ</t>
    </rPh>
    <phoneticPr fontId="2"/>
  </si>
  <si>
    <t>　　　本人　　　　　　　労働時間管理者</t>
    <rPh sb="3" eb="5">
      <t>ホンニン</t>
    </rPh>
    <rPh sb="12" eb="14">
      <t>ロウドウ</t>
    </rPh>
    <rPh sb="14" eb="16">
      <t>ジカン</t>
    </rPh>
    <rPh sb="16" eb="18">
      <t>カンリ</t>
    </rPh>
    <rPh sb="18" eb="19">
      <t>シャ</t>
    </rPh>
    <phoneticPr fontId="2"/>
  </si>
  <si>
    <r>
      <rPr>
        <u/>
        <sz val="16"/>
        <rFont val="ＭＳ Ｐゴシック"/>
        <family val="3"/>
        <charset val="128"/>
      </rPr>
      <t>本様式の作成・提出は、専門業務型裁量労働制が適用される方の健康・福祉を確保することを目的としています｡</t>
    </r>
    <r>
      <rPr>
        <sz val="16"/>
        <rFont val="ＭＳ Ｐゴシック"/>
        <family val="3"/>
        <charset val="128"/>
      </rPr>
      <t xml:space="preserve">
</t>
    </r>
    <r>
      <rPr>
        <sz val="13"/>
        <rFont val="ＭＳ Ｐゴシック"/>
        <family val="3"/>
        <charset val="128"/>
      </rPr>
      <t xml:space="preserve">
</t>
    </r>
    <r>
      <rPr>
        <sz val="13"/>
        <rFont val="ＭＳ Ｐ明朝"/>
        <family val="1"/>
        <charset val="128"/>
      </rPr>
      <t>●</t>
    </r>
    <r>
      <rPr>
        <u/>
        <sz val="13"/>
        <color rgb="FFFF0000"/>
        <rFont val="HGPｺﾞｼｯｸE"/>
        <family val="3"/>
        <charset val="128"/>
      </rPr>
      <t>休日にやむなく出勤される場合は、休日を他の勤務日に振り替え、前後2週間以内に取得してください。</t>
    </r>
    <r>
      <rPr>
        <sz val="13"/>
        <rFont val="ＭＳ Ｐ明朝"/>
        <family val="1"/>
        <charset val="128"/>
      </rPr>
      <t xml:space="preserve">
　 その場合は、「休暇取得」欄に○を記入し、備考欄には　「○月○日休日出勤の振替」と記入してください。
●年次有給休暇は、別紙「勤務計画申請書」により事前に労働時間管理者に届出たうえで、「休暇取得」欄に○を記入してください。
　 （ただし、労働基準法第３９条第４項により、年次有給休暇が請求された時季に有給休暇を与えることが、研究活動等の正常な
　　活動を妨げる場合には、労働時間管理者は他の時季に変更することができます。）
　　</t>
    </r>
    <r>
      <rPr>
        <u/>
        <sz val="13"/>
        <color rgb="FFFF0000"/>
        <rFont val="HGPｺﾞｼｯｸE"/>
        <family val="3"/>
        <charset val="128"/>
      </rPr>
      <t>※振替休日未取得分を保有されている場合は、振替休日を優先して取得してください。</t>
    </r>
    <r>
      <rPr>
        <sz val="13"/>
        <rFont val="ＭＳ Ｐ明朝"/>
        <family val="1"/>
        <charset val="128"/>
      </rPr>
      <t xml:space="preserve">
●1日の勤務時間（「自己責任における研修・研鑽」など業務以外の内容は含みません）の「開始時間」と「終了時間」および
   「実働時間」を記入し、毎月労働時間管理者に提出してください。
●深夜におよぶ勤務（２２時以降５時まで）については、就業規則にもとづき、別紙「深夜勤務命令書」を作成のうえ、必ず事前に労働
　 時間管理者の許可を得てください。ただし、</t>
    </r>
    <r>
      <rPr>
        <u/>
        <sz val="13"/>
        <color indexed="10"/>
        <rFont val="HGPｺﾞｼｯｸE"/>
        <family val="3"/>
        <charset val="128"/>
      </rPr>
      <t>専門研究員、研究員については深夜勤務は一切認められません。</t>
    </r>
    <r>
      <rPr>
        <sz val="13"/>
        <rFont val="ＭＳ Ｐ明朝"/>
        <family val="1"/>
        <charset val="128"/>
      </rPr>
      <t xml:space="preserve">
●「備考」欄には、出張など、学外で業務を行った場合の場所・時間を記入してください。
●当月末時点での年次有給休暇残日数および振替休日未取得日数を記載し、各自で把握をしてください。</t>
    </r>
    <rPh sb="419" eb="421">
      <t>ジツドウ</t>
    </rPh>
    <rPh sb="421" eb="423">
      <t>ジカン</t>
    </rPh>
    <rPh sb="485" eb="487">
      <t>ベッシ</t>
    </rPh>
    <rPh sb="488" eb="490">
      <t>シンヤ</t>
    </rPh>
    <rPh sb="490" eb="492">
      <t>キンム</t>
    </rPh>
    <rPh sb="492" eb="495">
      <t>メイレイショ</t>
    </rPh>
    <rPh sb="497" eb="499">
      <t>サクセイ</t>
    </rPh>
    <rPh sb="503" eb="504">
      <t>カナラ</t>
    </rPh>
    <rPh sb="515" eb="518">
      <t>カンリシャ</t>
    </rPh>
    <rPh sb="533" eb="535">
      <t>センモン</t>
    </rPh>
    <rPh sb="535" eb="538">
      <t>ケンキュウイン</t>
    </rPh>
    <rPh sb="539" eb="542">
      <t>ケンキュウイン</t>
    </rPh>
    <rPh sb="547" eb="549">
      <t>シンヤ</t>
    </rPh>
    <rPh sb="549" eb="551">
      <t>キンム</t>
    </rPh>
    <rPh sb="552" eb="554">
      <t>イッサイ</t>
    </rPh>
    <rPh sb="554" eb="555">
      <t>ミト</t>
    </rPh>
    <rPh sb="565" eb="567">
      <t>ビコウ</t>
    </rPh>
    <rPh sb="568" eb="569">
      <t>ラン</t>
    </rPh>
    <rPh sb="572" eb="574">
      <t>シュッチョウ</t>
    </rPh>
    <rPh sb="577" eb="579">
      <t>ガクガイ</t>
    </rPh>
    <rPh sb="580" eb="582">
      <t>ギョウム</t>
    </rPh>
    <rPh sb="583" eb="584">
      <t>オコナ</t>
    </rPh>
    <rPh sb="586" eb="588">
      <t>バアイ</t>
    </rPh>
    <rPh sb="589" eb="591">
      <t>バショ</t>
    </rPh>
    <rPh sb="592" eb="594">
      <t>ジカン</t>
    </rPh>
    <rPh sb="595" eb="597">
      <t>キニュウ</t>
    </rPh>
    <rPh sb="606" eb="607">
      <t>トウ</t>
    </rPh>
    <phoneticPr fontId="2"/>
  </si>
  <si>
    <t>備　考
　（出張など、事業場外で業務を行った場合の場所や
休日勤務の内容および振替休日取得等を記入してください）</t>
    <phoneticPr fontId="2"/>
  </si>
  <si>
    <t>立命館アジア・日本</t>
    <rPh sb="0" eb="3">
      <t>リツメイカン</t>
    </rPh>
    <rPh sb="7" eb="9">
      <t>ニホン</t>
    </rPh>
    <phoneticPr fontId="2"/>
  </si>
  <si>
    <t>年末年始休日</t>
    <rPh sb="0" eb="6">
      <t>ネンマツ</t>
    </rPh>
    <phoneticPr fontId="2"/>
  </si>
  <si>
    <t>雇用種別</t>
    <rPh sb="0" eb="2">
      <t>コヨウ</t>
    </rPh>
    <rPh sb="2" eb="4">
      <t>シュベツ</t>
    </rPh>
    <phoneticPr fontId="2"/>
  </si>
  <si>
    <t>受入教員、または研究代表者(労働時間管理者)</t>
    <rPh sb="0" eb="2">
      <t>ウケイレ</t>
    </rPh>
    <rPh sb="2" eb="4">
      <t>キョウイン</t>
    </rPh>
    <rPh sb="8" eb="10">
      <t>ケンキュウ</t>
    </rPh>
    <rPh sb="10" eb="13">
      <t>ダイヒョウシャ</t>
    </rPh>
    <phoneticPr fontId="2"/>
  </si>
  <si>
    <t>超過時間：</t>
    <rPh sb="0" eb="2">
      <t>チョウカ</t>
    </rPh>
    <rPh sb="2" eb="4">
      <t>ジカン</t>
    </rPh>
    <phoneticPr fontId="2"/>
  </si>
  <si>
    <t>祝</t>
    <rPh sb="0" eb="1">
      <t>シュク</t>
    </rPh>
    <phoneticPr fontId="2"/>
  </si>
  <si>
    <t>一斉取得休日（夏期休日）</t>
    <rPh sb="0" eb="2">
      <t>イッセイ</t>
    </rPh>
    <rPh sb="2" eb="4">
      <t>シュトク</t>
    </rPh>
    <rPh sb="4" eb="6">
      <t>キュウジツ</t>
    </rPh>
    <rPh sb="7" eb="9">
      <t>カキ</t>
    </rPh>
    <rPh sb="9" eb="11">
      <t>キュウジツ</t>
    </rPh>
    <phoneticPr fontId="2"/>
  </si>
  <si>
    <t>年次有給休暇取得推奨日</t>
    <phoneticPr fontId="2"/>
  </si>
  <si>
    <t>創立記念日振替休日</t>
    <phoneticPr fontId="2"/>
  </si>
  <si>
    <t>年末年始休日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</si>
</sst>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0_ "/>
    <numFmt numFmtId="178" formatCode="m&quot;月&quot;d&quot;日（&quot;aaa&quot;）&quot;"/>
    <numFmt numFmtId="179" formatCode="d"/>
    <numFmt numFmtId="180" formatCode="0.0_ ;[Red]\-0.0\ "/>
    <numFmt numFmtId="181" formatCode="yyyy&quot;年&quot;m&quot;月  勤務状況自己申告書&quot;"/>
  </numFmts>
  <fonts count="27">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sz val="14"/>
      <name val="ＭＳ Ｐゴシック"/>
      <family val="3"/>
      <charset val="128"/>
    </font>
    <font>
      <sz val="13"/>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b/>
      <sz val="17"/>
      <name val="ＭＳ Ｐゴシック"/>
      <family val="3"/>
      <charset val="128"/>
    </font>
    <font>
      <b/>
      <sz val="12"/>
      <color rgb="FFFF0000"/>
      <name val="ＭＳ Ｐゴシック"/>
      <family val="3"/>
      <charset val="128"/>
    </font>
    <font>
      <sz val="13"/>
      <name val="ＭＳ Ｐ明朝"/>
      <family val="1"/>
      <charset val="128"/>
    </font>
    <font>
      <u/>
      <sz val="13"/>
      <color rgb="FFFF0000"/>
      <name val="HGPｺﾞｼｯｸE"/>
      <family val="3"/>
      <charset val="128"/>
    </font>
    <font>
      <u/>
      <sz val="13"/>
      <color indexed="10"/>
      <name val="HGPｺﾞｼｯｸE"/>
      <family val="3"/>
      <charset val="128"/>
    </font>
    <font>
      <u/>
      <sz val="16"/>
      <name val="ＭＳ Ｐゴシック"/>
      <family val="3"/>
      <charset val="128"/>
    </font>
    <font>
      <sz val="9"/>
      <color indexed="81"/>
      <name val="ＭＳ Ｐゴシック"/>
      <family val="3"/>
      <charset val="128"/>
    </font>
    <font>
      <sz val="11"/>
      <color rgb="FFFF0000"/>
      <name val="ＭＳ Ｐゴシック"/>
      <family val="3"/>
      <charset val="128"/>
    </font>
    <font>
      <sz val="11"/>
      <color theme="1"/>
      <name val="ＭＳ Ｐゴシック"/>
      <family val="3"/>
      <charset val="128"/>
    </font>
    <font>
      <b/>
      <sz val="11"/>
      <color rgb="FFFF0000"/>
      <name val="ＭＳ Ｐゴシック"/>
      <family val="3"/>
      <charset val="128"/>
    </font>
    <font>
      <b/>
      <sz val="10"/>
      <color indexed="81"/>
      <name val="ＭＳ Ｐゴシック"/>
      <family val="3"/>
      <charset val="128"/>
    </font>
    <font>
      <b/>
      <sz val="18"/>
      <color rgb="FFC00000"/>
      <name val="ＭＳ Ｐゴシック"/>
      <family val="3"/>
      <charset val="128"/>
    </font>
    <font>
      <sz val="11"/>
      <color rgb="FFC00000"/>
      <name val="ＭＳ Ｐゴシック"/>
      <family val="3"/>
      <charset val="128"/>
    </font>
    <font>
      <b/>
      <sz val="10"/>
      <color indexed="10"/>
      <name val="MS P ゴシック"/>
      <family val="3"/>
      <charset val="128"/>
    </font>
    <font>
      <b/>
      <sz val="9"/>
      <color indexed="10"/>
      <name val="MS P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68">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dotted">
        <color indexed="64"/>
      </left>
      <right/>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top style="thick">
        <color rgb="FFFF0000"/>
      </top>
      <bottom style="thin">
        <color indexed="64"/>
      </bottom>
      <diagonal/>
    </border>
    <border>
      <left style="medium">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style="medium">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1">
    <xf numFmtId="0" fontId="0" fillId="0" borderId="0">
      <alignment vertical="center"/>
    </xf>
  </cellStyleXfs>
  <cellXfs count="211">
    <xf numFmtId="0" fontId="0" fillId="0" borderId="0" xfId="0">
      <alignment vertical="center"/>
    </xf>
    <xf numFmtId="0" fontId="0" fillId="0" borderId="0" xfId="0"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0" fillId="0" borderId="0" xfId="0" applyAlignment="1">
      <alignment horizontal="left" vertical="center"/>
    </xf>
    <xf numFmtId="0" fontId="5" fillId="0" borderId="0" xfId="0" applyFont="1">
      <alignment vertical="center"/>
    </xf>
    <xf numFmtId="0" fontId="0" fillId="2" borderId="0" xfId="0" applyFill="1">
      <alignment vertical="center"/>
    </xf>
    <xf numFmtId="0" fontId="4" fillId="0" borderId="0" xfId="0" applyFont="1" applyAlignment="1">
      <alignment horizontal="center" vertical="center"/>
    </xf>
    <xf numFmtId="0" fontId="3" fillId="0" borderId="0" xfId="0" applyFont="1" applyAlignment="1">
      <alignment horizontal="center" vertical="top" wrapText="1"/>
    </xf>
    <xf numFmtId="0" fontId="0" fillId="4" borderId="45" xfId="0"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right" vertical="center"/>
    </xf>
    <xf numFmtId="0" fontId="7" fillId="0" borderId="0" xfId="0" applyFont="1" applyAlignment="1">
      <alignment horizontal="right" vertical="center"/>
    </xf>
    <xf numFmtId="0" fontId="7" fillId="0" borderId="21" xfId="0" applyFont="1" applyBorder="1" applyAlignment="1">
      <alignment horizontal="center" vertical="center"/>
    </xf>
    <xf numFmtId="0" fontId="7" fillId="0" borderId="48" xfId="0" applyFont="1" applyBorder="1" applyAlignment="1">
      <alignment horizontal="center" vertical="center"/>
    </xf>
    <xf numFmtId="0" fontId="8" fillId="0" borderId="0" xfId="0" applyFont="1" applyAlignment="1">
      <alignment horizontal="center" vertical="center" wrapText="1"/>
    </xf>
    <xf numFmtId="0" fontId="7" fillId="0" borderId="0" xfId="0" applyFont="1">
      <alignment vertical="center"/>
    </xf>
    <xf numFmtId="0" fontId="9" fillId="0" borderId="0" xfId="0" applyFont="1" applyAlignment="1">
      <alignment vertic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lignment vertical="center"/>
    </xf>
    <xf numFmtId="20" fontId="0" fillId="0" borderId="12" xfId="0" applyNumberFormat="1" applyBorder="1" applyAlignment="1" applyProtection="1">
      <alignment horizontal="center" vertical="center"/>
      <protection locked="0"/>
    </xf>
    <xf numFmtId="20" fontId="0" fillId="0" borderId="13" xfId="0" applyNumberFormat="1" applyBorder="1" applyAlignment="1" applyProtection="1">
      <alignment horizontal="center" vertical="center"/>
      <protection locked="0"/>
    </xf>
    <xf numFmtId="20" fontId="0" fillId="0" borderId="3" xfId="0" applyNumberFormat="1" applyBorder="1" applyAlignment="1" applyProtection="1">
      <alignment horizontal="center" vertical="center"/>
      <protection locked="0"/>
    </xf>
    <xf numFmtId="176" fontId="0" fillId="0" borderId="14" xfId="0" applyNumberFormat="1" applyBorder="1" applyAlignment="1" applyProtection="1">
      <alignment horizontal="center" vertical="center"/>
      <protection locked="0"/>
    </xf>
    <xf numFmtId="20" fontId="0" fillId="0" borderId="14"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20" fontId="0" fillId="0" borderId="42" xfId="0" applyNumberFormat="1" applyBorder="1" applyAlignment="1" applyProtection="1">
      <alignment horizontal="center" vertical="center"/>
      <protection locked="0"/>
    </xf>
    <xf numFmtId="176" fontId="0" fillId="0" borderId="43" xfId="0" applyNumberForma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176" fontId="7" fillId="3" borderId="44" xfId="0" applyNumberFormat="1" applyFont="1" applyFill="1" applyBorder="1" applyAlignment="1">
      <alignment horizontal="right" vertical="center"/>
    </xf>
    <xf numFmtId="0" fontId="3" fillId="3" borderId="35" xfId="0" applyFont="1" applyFill="1" applyBorder="1" applyAlignment="1">
      <alignment horizontal="left" vertical="top" wrapText="1"/>
    </xf>
    <xf numFmtId="55" fontId="7" fillId="3" borderId="36" xfId="0" applyNumberFormat="1" applyFont="1" applyFill="1" applyBorder="1" applyAlignment="1">
      <alignment horizontal="right" vertical="center" wrapText="1"/>
    </xf>
    <xf numFmtId="55" fontId="7" fillId="3" borderId="16" xfId="0" applyNumberFormat="1" applyFont="1" applyFill="1" applyBorder="1" applyAlignment="1">
      <alignment horizontal="right" vertical="center" wrapText="1"/>
    </xf>
    <xf numFmtId="177" fontId="7" fillId="3" borderId="34" xfId="0" applyNumberFormat="1" applyFont="1" applyFill="1" applyBorder="1" applyAlignment="1">
      <alignment horizontal="right" vertical="center"/>
    </xf>
    <xf numFmtId="0" fontId="3" fillId="3" borderId="15" xfId="0" applyFont="1" applyFill="1" applyBorder="1" applyAlignment="1">
      <alignment horizontal="left" vertical="top" wrapText="1"/>
    </xf>
    <xf numFmtId="176" fontId="7" fillId="3" borderId="44" xfId="0" applyNumberFormat="1" applyFont="1" applyFill="1" applyBorder="1">
      <alignment vertical="center"/>
    </xf>
    <xf numFmtId="176" fontId="7" fillId="3" borderId="34" xfId="0" applyNumberFormat="1" applyFont="1" applyFill="1" applyBorder="1" applyAlignment="1">
      <alignment horizontal="right" vertical="center"/>
    </xf>
    <xf numFmtId="177" fontId="7" fillId="3" borderId="44" xfId="0" applyNumberFormat="1" applyFont="1" applyFill="1" applyBorder="1">
      <alignment vertical="center"/>
    </xf>
    <xf numFmtId="20" fontId="0" fillId="3" borderId="35" xfId="0" applyNumberFormat="1" applyFill="1" applyBorder="1" applyAlignment="1">
      <alignment horizontal="center" vertical="center"/>
    </xf>
    <xf numFmtId="20" fontId="0" fillId="3" borderId="15" xfId="0" applyNumberFormat="1" applyFill="1" applyBorder="1" applyAlignment="1">
      <alignment horizontal="center" vertical="center"/>
    </xf>
    <xf numFmtId="0" fontId="0" fillId="4" borderId="31" xfId="0" applyFill="1" applyBorder="1" applyAlignment="1">
      <alignment horizontal="center" vertical="center"/>
    </xf>
    <xf numFmtId="0" fontId="0" fillId="2" borderId="0" xfId="0" applyFill="1" applyAlignment="1">
      <alignment horizontal="left" vertical="center"/>
    </xf>
    <xf numFmtId="0" fontId="5" fillId="0" borderId="0" xfId="0" applyFont="1" applyAlignment="1">
      <alignment horizontal="left" vertical="center"/>
    </xf>
    <xf numFmtId="0" fontId="12" fillId="0" borderId="0" xfId="0" applyFont="1" applyAlignment="1">
      <alignment vertical="center" wrapText="1"/>
    </xf>
    <xf numFmtId="179" fontId="0" fillId="0" borderId="2" xfId="0" applyNumberFormat="1" applyBorder="1" applyAlignment="1">
      <alignment horizontal="center" vertical="center"/>
    </xf>
    <xf numFmtId="179" fontId="0" fillId="0" borderId="10" xfId="0" applyNumberFormat="1" applyBorder="1" applyAlignment="1">
      <alignment horizontal="center" vertical="center"/>
    </xf>
    <xf numFmtId="0" fontId="7" fillId="0" borderId="51"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20" fontId="0" fillId="0" borderId="22"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20" fontId="0" fillId="0" borderId="50" xfId="0" applyNumberFormat="1" applyBorder="1" applyAlignment="1" applyProtection="1">
      <alignment horizontal="center" vertical="center"/>
      <protection locked="0"/>
    </xf>
    <xf numFmtId="20" fontId="0" fillId="0" borderId="18" xfId="0" applyNumberFormat="1" applyBorder="1" applyAlignment="1" applyProtection="1">
      <alignment horizontal="center" vertical="center"/>
      <protection locked="0"/>
    </xf>
    <xf numFmtId="0" fontId="7" fillId="0" borderId="41" xfId="0" applyFont="1" applyBorder="1" applyAlignment="1">
      <alignment horizontal="center" vertical="center"/>
    </xf>
    <xf numFmtId="20" fontId="0" fillId="0" borderId="53" xfId="0" applyNumberFormat="1" applyBorder="1" applyAlignment="1" applyProtection="1">
      <alignment horizontal="center" vertical="center"/>
      <protection locked="0"/>
    </xf>
    <xf numFmtId="176" fontId="0" fillId="0" borderId="32" xfId="0" applyNumberForma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20" fontId="0" fillId="0" borderId="54" xfId="0" applyNumberFormat="1" applyBorder="1" applyAlignment="1" applyProtection="1">
      <alignment horizontal="center" vertical="center"/>
      <protection locked="0"/>
    </xf>
    <xf numFmtId="0" fontId="7" fillId="3" borderId="19" xfId="0" applyFont="1" applyFill="1" applyBorder="1" applyAlignment="1">
      <alignment horizontal="center" vertical="top" wrapText="1"/>
    </xf>
    <xf numFmtId="179" fontId="0" fillId="0" borderId="30" xfId="0" applyNumberFormat="1" applyBorder="1" applyAlignment="1">
      <alignment horizontal="center" vertical="center"/>
    </xf>
    <xf numFmtId="0" fontId="0" fillId="0" borderId="18"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15" xfId="0" applyBorder="1">
      <alignment vertical="center"/>
    </xf>
    <xf numFmtId="0" fontId="0" fillId="0" borderId="0" xfId="0" applyAlignment="1">
      <alignment horizontal="center" vertical="center" wrapText="1"/>
    </xf>
    <xf numFmtId="0" fontId="1" fillId="0" borderId="0" xfId="0" applyFont="1" applyAlignment="1">
      <alignment horizontal="center" vertical="center"/>
    </xf>
    <xf numFmtId="0" fontId="7" fillId="0" borderId="0" xfId="0" applyFont="1" applyAlignment="1" applyProtection="1">
      <alignment horizontal="center" vertical="center"/>
      <protection locked="0"/>
    </xf>
    <xf numFmtId="0" fontId="11" fillId="0" borderId="0" xfId="0" applyFont="1" applyAlignment="1">
      <alignment horizontal="right"/>
    </xf>
    <xf numFmtId="0" fontId="19" fillId="0" borderId="0" xfId="0" applyFont="1" applyAlignment="1">
      <alignment horizontal="left" vertical="center"/>
    </xf>
    <xf numFmtId="0" fontId="19" fillId="0" borderId="0" xfId="0" applyFont="1">
      <alignment vertical="center"/>
    </xf>
    <xf numFmtId="0" fontId="20" fillId="0" borderId="2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176" fontId="20" fillId="0" borderId="14" xfId="0" applyNumberFormat="1"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20" fontId="20" fillId="0" borderId="22" xfId="0" applyNumberFormat="1" applyFont="1" applyBorder="1" applyAlignment="1" applyProtection="1">
      <alignment horizontal="center" vertical="center"/>
      <protection locked="0"/>
    </xf>
    <xf numFmtId="20" fontId="20" fillId="0" borderId="3" xfId="0" applyNumberFormat="1" applyFont="1" applyBorder="1" applyAlignment="1" applyProtection="1">
      <alignment horizontal="center" vertical="center"/>
      <protection locked="0"/>
    </xf>
    <xf numFmtId="0" fontId="21" fillId="0" borderId="0" xfId="0" applyFont="1" applyAlignment="1">
      <alignment horizontal="right" vertical="center"/>
    </xf>
    <xf numFmtId="0" fontId="19" fillId="6" borderId="0" xfId="0" applyFont="1" applyFill="1" applyAlignment="1">
      <alignment horizontal="left" vertical="center"/>
    </xf>
    <xf numFmtId="0" fontId="19" fillId="6" borderId="0" xfId="0" applyFont="1" applyFill="1">
      <alignment vertical="center"/>
    </xf>
    <xf numFmtId="0" fontId="0" fillId="6" borderId="0" xfId="0" applyFill="1" applyAlignment="1">
      <alignment horizontal="left" vertical="center"/>
    </xf>
    <xf numFmtId="0" fontId="0" fillId="6" borderId="0" xfId="0" applyFill="1">
      <alignment vertical="center"/>
    </xf>
    <xf numFmtId="55" fontId="7" fillId="3" borderId="56" xfId="0" applyNumberFormat="1" applyFont="1" applyFill="1" applyBorder="1" applyAlignment="1">
      <alignment horizontal="right" vertical="center" wrapText="1"/>
    </xf>
    <xf numFmtId="55" fontId="7" fillId="3" borderId="56" xfId="0" applyNumberFormat="1" applyFont="1" applyFill="1" applyBorder="1" applyAlignment="1">
      <alignment horizontal="right" vertical="center"/>
    </xf>
    <xf numFmtId="0" fontId="3" fillId="3" borderId="0" xfId="0" applyFont="1" applyFill="1" applyAlignment="1">
      <alignment horizontal="left" vertical="top" wrapText="1"/>
    </xf>
    <xf numFmtId="179" fontId="0" fillId="4" borderId="2" xfId="0" applyNumberFormat="1" applyFill="1" applyBorder="1" applyAlignment="1">
      <alignment horizontal="center" vertical="center"/>
    </xf>
    <xf numFmtId="0" fontId="7" fillId="4" borderId="20" xfId="0" applyFont="1" applyFill="1" applyBorder="1" applyAlignment="1">
      <alignment horizontal="center" vertical="center"/>
    </xf>
    <xf numFmtId="0" fontId="20" fillId="4" borderId="22" xfId="0" applyFont="1" applyFill="1" applyBorder="1" applyAlignment="1" applyProtection="1">
      <alignment horizontal="center" vertical="center"/>
      <protection locked="0"/>
    </xf>
    <xf numFmtId="0" fontId="20" fillId="4" borderId="3" xfId="0" applyFont="1" applyFill="1" applyBorder="1" applyAlignment="1" applyProtection="1">
      <alignment horizontal="center" vertical="center"/>
      <protection locked="0"/>
    </xf>
    <xf numFmtId="176" fontId="20" fillId="4" borderId="14" xfId="0" applyNumberFormat="1" applyFont="1" applyFill="1" applyBorder="1" applyAlignment="1" applyProtection="1">
      <alignment horizontal="center" vertical="center"/>
      <protection locked="0"/>
    </xf>
    <xf numFmtId="0" fontId="20" fillId="4" borderId="14" xfId="0" applyFont="1" applyFill="1" applyBorder="1" applyAlignment="1" applyProtection="1">
      <alignment horizontal="center" vertical="center"/>
      <protection locked="0"/>
    </xf>
    <xf numFmtId="20" fontId="20" fillId="4" borderId="22" xfId="0" applyNumberFormat="1" applyFont="1" applyFill="1" applyBorder="1" applyAlignment="1" applyProtection="1">
      <alignment horizontal="center" vertical="center"/>
      <protection locked="0"/>
    </xf>
    <xf numFmtId="20" fontId="20" fillId="4" borderId="3" xfId="0" applyNumberFormat="1" applyFont="1" applyFill="1" applyBorder="1" applyAlignment="1" applyProtection="1">
      <alignment horizontal="center" vertical="center"/>
      <protection locked="0"/>
    </xf>
    <xf numFmtId="20" fontId="0" fillId="4" borderId="22" xfId="0" applyNumberFormat="1" applyFill="1" applyBorder="1" applyAlignment="1" applyProtection="1">
      <alignment horizontal="center" vertical="center"/>
      <protection locked="0"/>
    </xf>
    <xf numFmtId="20" fontId="0" fillId="4" borderId="3" xfId="0" applyNumberFormat="1" applyFill="1" applyBorder="1" applyAlignment="1" applyProtection="1">
      <alignment horizontal="center" vertical="center"/>
      <protection locked="0"/>
    </xf>
    <xf numFmtId="176" fontId="0" fillId="4" borderId="14" xfId="0" applyNumberFormat="1"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178" fontId="13" fillId="0" borderId="62" xfId="0" applyNumberFormat="1" applyFont="1" applyBorder="1" applyAlignment="1">
      <alignment horizontal="center" vertical="center"/>
    </xf>
    <xf numFmtId="178" fontId="13" fillId="0" borderId="67" xfId="0" applyNumberFormat="1" applyFont="1" applyBorder="1" applyAlignment="1">
      <alignment horizontal="center" vertical="center"/>
    </xf>
    <xf numFmtId="20" fontId="0" fillId="4" borderId="14" xfId="0" applyNumberFormat="1" applyFill="1" applyBorder="1" applyAlignment="1" applyProtection="1">
      <alignment horizontal="center" vertical="center"/>
      <protection locked="0"/>
    </xf>
    <xf numFmtId="20" fontId="0" fillId="4" borderId="54" xfId="0" applyNumberFormat="1" applyFill="1" applyBorder="1" applyAlignment="1" applyProtection="1">
      <alignment horizontal="center" vertical="center"/>
      <protection locked="0"/>
    </xf>
    <xf numFmtId="20" fontId="0" fillId="4" borderId="53" xfId="0" applyNumberFormat="1" applyFill="1" applyBorder="1" applyAlignment="1" applyProtection="1">
      <alignment horizontal="center" vertical="center"/>
      <protection locked="0"/>
    </xf>
    <xf numFmtId="176" fontId="0" fillId="4" borderId="32" xfId="0" applyNumberFormat="1"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180" fontId="7" fillId="3" borderId="57" xfId="0" applyNumberFormat="1" applyFont="1" applyFill="1" applyBorder="1" applyAlignment="1">
      <alignment horizontal="right" vertical="center"/>
    </xf>
    <xf numFmtId="180" fontId="7" fillId="3" borderId="34" xfId="0" applyNumberFormat="1" applyFont="1" applyFill="1" applyBorder="1" applyAlignment="1">
      <alignment horizontal="right" vertical="center"/>
    </xf>
    <xf numFmtId="0" fontId="19" fillId="4" borderId="2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176" fontId="19" fillId="4" borderId="14" xfId="0" applyNumberFormat="1" applyFont="1" applyFill="1" applyBorder="1" applyAlignment="1" applyProtection="1">
      <alignment horizontal="center" vertical="center"/>
      <protection locked="0"/>
    </xf>
    <xf numFmtId="0" fontId="19" fillId="4" borderId="14" xfId="0" applyFont="1" applyFill="1" applyBorder="1" applyAlignment="1" applyProtection="1">
      <alignment horizontal="center" vertical="center"/>
      <protection locked="0"/>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0" fillId="0" borderId="2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7" fillId="0" borderId="29" xfId="0" applyFont="1" applyBorder="1" applyAlignment="1">
      <alignment horizontal="center" vertical="center"/>
    </xf>
    <xf numFmtId="0" fontId="7" fillId="0" borderId="2"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2" xfId="0"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0" fillId="3" borderId="35"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4" xfId="0" applyFill="1" applyBorder="1" applyAlignment="1">
      <alignment horizontal="center" vertical="center" wrapText="1"/>
    </xf>
    <xf numFmtId="0" fontId="10" fillId="0" borderId="0" xfId="0" applyFont="1" applyAlignment="1">
      <alignment horizontal="left" vertical="center" wrapText="1"/>
    </xf>
    <xf numFmtId="0" fontId="6" fillId="0" borderId="0" xfId="0" applyFont="1">
      <alignment vertical="center"/>
    </xf>
    <xf numFmtId="0" fontId="8" fillId="0" borderId="19" xfId="0" applyFont="1" applyBorder="1" applyAlignment="1">
      <alignment horizontal="center" vertical="center" wrapText="1"/>
    </xf>
    <xf numFmtId="0" fontId="0" fillId="0" borderId="18"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7" fillId="0" borderId="58" xfId="0" applyFont="1" applyBorder="1" applyAlignment="1">
      <alignment horizontal="center" vertical="center" wrapText="1"/>
    </xf>
    <xf numFmtId="0" fontId="7" fillId="0" borderId="63"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2" xfId="0" applyFont="1" applyBorder="1" applyAlignment="1">
      <alignment vertical="center" wrapText="1"/>
    </xf>
    <xf numFmtId="0" fontId="1" fillId="0" borderId="40" xfId="0" applyFont="1" applyBorder="1" applyAlignment="1">
      <alignment horizontal="center" vertical="center" wrapText="1"/>
    </xf>
    <xf numFmtId="0" fontId="1" fillId="0" borderId="41" xfId="0" applyFont="1" applyBorder="1" applyAlignment="1">
      <alignment vertical="center" wrapText="1"/>
    </xf>
    <xf numFmtId="0" fontId="7" fillId="5" borderId="25" xfId="0" applyFont="1" applyFill="1" applyBorder="1" applyAlignment="1" applyProtection="1">
      <alignment horizontal="center" vertical="center"/>
      <protection locked="0"/>
    </xf>
    <xf numFmtId="0" fontId="7" fillId="5" borderId="24" xfId="0" applyFont="1" applyFill="1" applyBorder="1" applyAlignment="1" applyProtection="1">
      <alignment horizontal="center" vertical="center"/>
      <protection locked="0"/>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right" vertical="center"/>
    </xf>
    <xf numFmtId="0" fontId="7" fillId="5" borderId="21" xfId="0" applyFon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49" fontId="7" fillId="5" borderId="25" xfId="0" applyNumberFormat="1" applyFont="1" applyFill="1" applyBorder="1" applyAlignment="1" applyProtection="1">
      <alignment horizontal="center" vertical="center"/>
      <protection locked="0"/>
    </xf>
    <xf numFmtId="49" fontId="7" fillId="5" borderId="24" xfId="0" applyNumberFormat="1" applyFont="1" applyFill="1" applyBorder="1" applyAlignment="1" applyProtection="1">
      <alignment horizontal="center" vertical="center"/>
      <protection locked="0"/>
    </xf>
    <xf numFmtId="0" fontId="0" fillId="0" borderId="26" xfId="0" applyBorder="1" applyAlignment="1">
      <alignment horizontal="center" vertical="center"/>
    </xf>
    <xf numFmtId="181" fontId="23" fillId="0" borderId="0" xfId="0" applyNumberFormat="1" applyFont="1" applyAlignment="1">
      <alignment horizontal="center" vertical="center"/>
    </xf>
    <xf numFmtId="181" fontId="24" fillId="0" borderId="0" xfId="0" applyNumberFormat="1" applyFont="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7" fillId="5" borderId="20" xfId="0" applyFont="1" applyFill="1" applyBorder="1" applyAlignment="1">
      <alignment horizontal="center"/>
    </xf>
    <xf numFmtId="0" fontId="7" fillId="5" borderId="1" xfId="0" applyFont="1" applyFill="1" applyBorder="1" applyAlignment="1">
      <alignment horizontal="center"/>
    </xf>
    <xf numFmtId="0" fontId="7" fillId="5" borderId="8" xfId="0" applyFont="1" applyFill="1" applyBorder="1" applyAlignment="1">
      <alignment horizontal="center"/>
    </xf>
    <xf numFmtId="0" fontId="7" fillId="5" borderId="27" xfId="0" applyFont="1" applyFill="1" applyBorder="1" applyAlignment="1">
      <alignment horizontal="center"/>
    </xf>
    <xf numFmtId="0" fontId="7" fillId="5" borderId="28" xfId="0" applyFont="1" applyFill="1" applyBorder="1" applyAlignment="1">
      <alignment horizontal="center"/>
    </xf>
    <xf numFmtId="0" fontId="7" fillId="5" borderId="9" xfId="0" applyFont="1" applyFill="1" applyBorder="1" applyAlignment="1">
      <alignment horizontal="center"/>
    </xf>
    <xf numFmtId="0" fontId="0" fillId="0" borderId="29" xfId="0" applyBorder="1" applyAlignment="1">
      <alignment horizontal="center" vertical="center"/>
    </xf>
    <xf numFmtId="0" fontId="0" fillId="0" borderId="30" xfId="0" applyBorder="1">
      <alignment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8" fillId="0" borderId="1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vertical="center" wrapText="1"/>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7" fillId="5" borderId="20"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protection locked="0"/>
    </xf>
    <xf numFmtId="0" fontId="7" fillId="5" borderId="2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1" fillId="0" borderId="28" xfId="0" applyFont="1" applyBorder="1" applyAlignment="1">
      <alignment horizontal="center" vertical="center"/>
    </xf>
    <xf numFmtId="0" fontId="1" fillId="0" borderId="17" xfId="0" applyFont="1" applyBorder="1" applyAlignment="1">
      <alignment horizontal="center" vertical="center"/>
    </xf>
    <xf numFmtId="0" fontId="0" fillId="0" borderId="28" xfId="0"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vertical="center" wrapText="1"/>
    </xf>
    <xf numFmtId="0" fontId="0" fillId="0" borderId="16"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19" fillId="4" borderId="22" xfId="0" applyFont="1" applyFill="1" applyBorder="1" applyAlignment="1" applyProtection="1">
      <alignment horizontal="left" vertical="center"/>
      <protection locked="0"/>
    </xf>
    <xf numFmtId="0" fontId="19" fillId="4" borderId="1"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19" fillId="4" borderId="16" xfId="0" applyFont="1" applyFill="1" applyBorder="1" applyAlignment="1" applyProtection="1">
      <alignment horizontal="left" vertical="center"/>
      <protection locked="0"/>
    </xf>
    <xf numFmtId="0" fontId="19" fillId="4" borderId="34" xfId="0" applyFont="1" applyFill="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37" xfId="0" applyFont="1" applyBorder="1" applyAlignment="1" applyProtection="1">
      <alignment horizontal="left" vertical="center"/>
      <protection locked="0"/>
    </xf>
  </cellXfs>
  <cellStyles count="1">
    <cellStyle name="標準" xfId="0" builtinId="0"/>
  </cellStyles>
  <dxfs count="12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133350</xdr:colOff>
      <xdr:row>49</xdr:row>
      <xdr:rowOff>57150</xdr:rowOff>
    </xdr:from>
    <xdr:to>
      <xdr:col>4</xdr:col>
      <xdr:colOff>285750</xdr:colOff>
      <xdr:row>49</xdr:row>
      <xdr:rowOff>161925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495675" y="12153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50</xdr:row>
      <xdr:rowOff>57150</xdr:rowOff>
    </xdr:from>
    <xdr:to>
      <xdr:col>4</xdr:col>
      <xdr:colOff>285750</xdr:colOff>
      <xdr:row>50</xdr:row>
      <xdr:rowOff>161925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495675" y="123825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133350</xdr:colOff>
      <xdr:row>50</xdr:row>
      <xdr:rowOff>57150</xdr:rowOff>
    </xdr:from>
    <xdr:to>
      <xdr:col>4</xdr:col>
      <xdr:colOff>285750</xdr:colOff>
      <xdr:row>50</xdr:row>
      <xdr:rowOff>161925</xdr:rowOff>
    </xdr:to>
    <xdr:sp macro="" textlink="">
      <xdr:nvSpPr>
        <xdr:cNvPr id="2" name="右矢印 1">
          <a:extLst>
            <a:ext uri="{FF2B5EF4-FFF2-40B4-BE49-F238E27FC236}">
              <a16:creationId xmlns:a16="http://schemas.microsoft.com/office/drawing/2014/main" id="{00000000-0008-0000-0900-000002000000}"/>
            </a:ext>
          </a:extLst>
        </xdr:cNvPr>
        <xdr:cNvSpPr/>
      </xdr:nvSpPr>
      <xdr:spPr>
        <a:xfrm>
          <a:off x="3495675" y="123253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51</xdr:row>
      <xdr:rowOff>57150</xdr:rowOff>
    </xdr:from>
    <xdr:to>
      <xdr:col>4</xdr:col>
      <xdr:colOff>285750</xdr:colOff>
      <xdr:row>51</xdr:row>
      <xdr:rowOff>161925</xdr:rowOff>
    </xdr:to>
    <xdr:sp macro="" textlink="">
      <xdr:nvSpPr>
        <xdr:cNvPr id="3" name="右矢印 2">
          <a:extLst>
            <a:ext uri="{FF2B5EF4-FFF2-40B4-BE49-F238E27FC236}">
              <a16:creationId xmlns:a16="http://schemas.microsoft.com/office/drawing/2014/main" id="{00000000-0008-0000-0900-000003000000}"/>
            </a:ext>
          </a:extLst>
        </xdr:cNvPr>
        <xdr:cNvSpPr/>
      </xdr:nvSpPr>
      <xdr:spPr>
        <a:xfrm>
          <a:off x="3495675" y="125539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133350</xdr:colOff>
      <xdr:row>47</xdr:row>
      <xdr:rowOff>57150</xdr:rowOff>
    </xdr:from>
    <xdr:to>
      <xdr:col>4</xdr:col>
      <xdr:colOff>285750</xdr:colOff>
      <xdr:row>47</xdr:row>
      <xdr:rowOff>161925</xdr:rowOff>
    </xdr:to>
    <xdr:sp macro="" textlink="">
      <xdr:nvSpPr>
        <xdr:cNvPr id="2" name="右矢印 1">
          <a:extLst>
            <a:ext uri="{FF2B5EF4-FFF2-40B4-BE49-F238E27FC236}">
              <a16:creationId xmlns:a16="http://schemas.microsoft.com/office/drawing/2014/main" id="{00000000-0008-0000-0A00-000002000000}"/>
            </a:ext>
          </a:extLst>
        </xdr:cNvPr>
        <xdr:cNvSpPr/>
      </xdr:nvSpPr>
      <xdr:spPr>
        <a:xfrm>
          <a:off x="3495675" y="122491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48</xdr:row>
      <xdr:rowOff>57150</xdr:rowOff>
    </xdr:from>
    <xdr:to>
      <xdr:col>4</xdr:col>
      <xdr:colOff>285750</xdr:colOff>
      <xdr:row>48</xdr:row>
      <xdr:rowOff>161925</xdr:rowOff>
    </xdr:to>
    <xdr:sp macro="" textlink="">
      <xdr:nvSpPr>
        <xdr:cNvPr id="3" name="右矢印 2">
          <a:extLst>
            <a:ext uri="{FF2B5EF4-FFF2-40B4-BE49-F238E27FC236}">
              <a16:creationId xmlns:a16="http://schemas.microsoft.com/office/drawing/2014/main" id="{00000000-0008-0000-0A00-000003000000}"/>
            </a:ext>
          </a:extLst>
        </xdr:cNvPr>
        <xdr:cNvSpPr/>
      </xdr:nvSpPr>
      <xdr:spPr>
        <a:xfrm>
          <a:off x="3495675" y="12477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276225</xdr:colOff>
      <xdr:row>50</xdr:row>
      <xdr:rowOff>76200</xdr:rowOff>
    </xdr:from>
    <xdr:to>
      <xdr:col>4</xdr:col>
      <xdr:colOff>428625</xdr:colOff>
      <xdr:row>50</xdr:row>
      <xdr:rowOff>180975</xdr:rowOff>
    </xdr:to>
    <xdr:sp macro="" textlink="">
      <xdr:nvSpPr>
        <xdr:cNvPr id="2" name="右矢印 1">
          <a:extLst>
            <a:ext uri="{FF2B5EF4-FFF2-40B4-BE49-F238E27FC236}">
              <a16:creationId xmlns:a16="http://schemas.microsoft.com/office/drawing/2014/main" id="{00000000-0008-0000-0B00-000002000000}"/>
            </a:ext>
          </a:extLst>
        </xdr:cNvPr>
        <xdr:cNvSpPr/>
      </xdr:nvSpPr>
      <xdr:spPr>
        <a:xfrm>
          <a:off x="3638550" y="122110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276225</xdr:colOff>
      <xdr:row>51</xdr:row>
      <xdr:rowOff>57150</xdr:rowOff>
    </xdr:from>
    <xdr:to>
      <xdr:col>4</xdr:col>
      <xdr:colOff>428625</xdr:colOff>
      <xdr:row>51</xdr:row>
      <xdr:rowOff>161925</xdr:rowOff>
    </xdr:to>
    <xdr:sp macro="" textlink="">
      <xdr:nvSpPr>
        <xdr:cNvPr id="3" name="右矢印 2">
          <a:extLst>
            <a:ext uri="{FF2B5EF4-FFF2-40B4-BE49-F238E27FC236}">
              <a16:creationId xmlns:a16="http://schemas.microsoft.com/office/drawing/2014/main" id="{00000000-0008-0000-0B00-000003000000}"/>
            </a:ext>
          </a:extLst>
        </xdr:cNvPr>
        <xdr:cNvSpPr/>
      </xdr:nvSpPr>
      <xdr:spPr>
        <a:xfrm>
          <a:off x="3638550" y="124206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133350</xdr:colOff>
      <xdr:row>50</xdr:row>
      <xdr:rowOff>57150</xdr:rowOff>
    </xdr:from>
    <xdr:to>
      <xdr:col>4</xdr:col>
      <xdr:colOff>285750</xdr:colOff>
      <xdr:row>50</xdr:row>
      <xdr:rowOff>161925</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495675" y="12153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51</xdr:row>
      <xdr:rowOff>57150</xdr:rowOff>
    </xdr:from>
    <xdr:to>
      <xdr:col>4</xdr:col>
      <xdr:colOff>285750</xdr:colOff>
      <xdr:row>51</xdr:row>
      <xdr:rowOff>161925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95675" y="123825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171450</xdr:colOff>
      <xdr:row>49</xdr:row>
      <xdr:rowOff>66675</xdr:rowOff>
    </xdr:from>
    <xdr:to>
      <xdr:col>4</xdr:col>
      <xdr:colOff>323850</xdr:colOff>
      <xdr:row>49</xdr:row>
      <xdr:rowOff>171450</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3533775" y="120872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171450</xdr:colOff>
      <xdr:row>50</xdr:row>
      <xdr:rowOff>66675</xdr:rowOff>
    </xdr:from>
    <xdr:to>
      <xdr:col>4</xdr:col>
      <xdr:colOff>323850</xdr:colOff>
      <xdr:row>50</xdr:row>
      <xdr:rowOff>171450</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3533775" y="123158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200025</xdr:colOff>
      <xdr:row>50</xdr:row>
      <xdr:rowOff>66675</xdr:rowOff>
    </xdr:from>
    <xdr:to>
      <xdr:col>4</xdr:col>
      <xdr:colOff>352425</xdr:colOff>
      <xdr:row>50</xdr:row>
      <xdr:rowOff>171450</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562350" y="123539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200025</xdr:colOff>
      <xdr:row>51</xdr:row>
      <xdr:rowOff>47625</xdr:rowOff>
    </xdr:from>
    <xdr:to>
      <xdr:col>4</xdr:col>
      <xdr:colOff>352425</xdr:colOff>
      <xdr:row>51</xdr:row>
      <xdr:rowOff>152400</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562350" y="125634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238125</xdr:colOff>
      <xdr:row>50</xdr:row>
      <xdr:rowOff>66675</xdr:rowOff>
    </xdr:from>
    <xdr:to>
      <xdr:col>4</xdr:col>
      <xdr:colOff>390525</xdr:colOff>
      <xdr:row>50</xdr:row>
      <xdr:rowOff>171450</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3600450" y="123348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238125</xdr:colOff>
      <xdr:row>51</xdr:row>
      <xdr:rowOff>57150</xdr:rowOff>
    </xdr:from>
    <xdr:to>
      <xdr:col>4</xdr:col>
      <xdr:colOff>390525</xdr:colOff>
      <xdr:row>51</xdr:row>
      <xdr:rowOff>161925</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3600450" y="125539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133350</xdr:colOff>
      <xdr:row>49</xdr:row>
      <xdr:rowOff>57150</xdr:rowOff>
    </xdr:from>
    <xdr:to>
      <xdr:col>4</xdr:col>
      <xdr:colOff>285750</xdr:colOff>
      <xdr:row>49</xdr:row>
      <xdr:rowOff>161925</xdr:rowOff>
    </xdr:to>
    <xdr:sp macro="" textlink="">
      <xdr:nvSpPr>
        <xdr:cNvPr id="2" name="右矢印 1">
          <a:extLst>
            <a:ext uri="{FF2B5EF4-FFF2-40B4-BE49-F238E27FC236}">
              <a16:creationId xmlns:a16="http://schemas.microsoft.com/office/drawing/2014/main" id="{00000000-0008-0000-0500-000002000000}"/>
            </a:ext>
          </a:extLst>
        </xdr:cNvPr>
        <xdr:cNvSpPr/>
      </xdr:nvSpPr>
      <xdr:spPr>
        <a:xfrm>
          <a:off x="3495675" y="123253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50</xdr:row>
      <xdr:rowOff>57150</xdr:rowOff>
    </xdr:from>
    <xdr:to>
      <xdr:col>4</xdr:col>
      <xdr:colOff>285750</xdr:colOff>
      <xdr:row>50</xdr:row>
      <xdr:rowOff>161925</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3495675" y="125539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180975</xdr:colOff>
      <xdr:row>50</xdr:row>
      <xdr:rowOff>57150</xdr:rowOff>
    </xdr:from>
    <xdr:to>
      <xdr:col>4</xdr:col>
      <xdr:colOff>333375</xdr:colOff>
      <xdr:row>50</xdr:row>
      <xdr:rowOff>161925</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3543300" y="122872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51</xdr:row>
      <xdr:rowOff>57150</xdr:rowOff>
    </xdr:from>
    <xdr:to>
      <xdr:col>4</xdr:col>
      <xdr:colOff>333375</xdr:colOff>
      <xdr:row>51</xdr:row>
      <xdr:rowOff>161925</xdr:rowOff>
    </xdr:to>
    <xdr:sp macro="" textlink="">
      <xdr:nvSpPr>
        <xdr:cNvPr id="4" name="右矢印 3">
          <a:extLst>
            <a:ext uri="{FF2B5EF4-FFF2-40B4-BE49-F238E27FC236}">
              <a16:creationId xmlns:a16="http://schemas.microsoft.com/office/drawing/2014/main" id="{00000000-0008-0000-0600-000004000000}"/>
            </a:ext>
          </a:extLst>
        </xdr:cNvPr>
        <xdr:cNvSpPr/>
      </xdr:nvSpPr>
      <xdr:spPr>
        <a:xfrm>
          <a:off x="3543300" y="125158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133350</xdr:colOff>
      <xdr:row>49</xdr:row>
      <xdr:rowOff>57150</xdr:rowOff>
    </xdr:from>
    <xdr:to>
      <xdr:col>4</xdr:col>
      <xdr:colOff>285750</xdr:colOff>
      <xdr:row>49</xdr:row>
      <xdr:rowOff>161925</xdr:rowOff>
    </xdr:to>
    <xdr:sp macro="" textlink="">
      <xdr:nvSpPr>
        <xdr:cNvPr id="2" name="右矢印 1">
          <a:extLst>
            <a:ext uri="{FF2B5EF4-FFF2-40B4-BE49-F238E27FC236}">
              <a16:creationId xmlns:a16="http://schemas.microsoft.com/office/drawing/2014/main" id="{00000000-0008-0000-0700-000002000000}"/>
            </a:ext>
          </a:extLst>
        </xdr:cNvPr>
        <xdr:cNvSpPr/>
      </xdr:nvSpPr>
      <xdr:spPr>
        <a:xfrm>
          <a:off x="3495675" y="120777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50</xdr:row>
      <xdr:rowOff>57150</xdr:rowOff>
    </xdr:from>
    <xdr:to>
      <xdr:col>4</xdr:col>
      <xdr:colOff>285750</xdr:colOff>
      <xdr:row>50</xdr:row>
      <xdr:rowOff>161925</xdr:rowOff>
    </xdr:to>
    <xdr:sp macro="" textlink="">
      <xdr:nvSpPr>
        <xdr:cNvPr id="3" name="右矢印 2">
          <a:extLst>
            <a:ext uri="{FF2B5EF4-FFF2-40B4-BE49-F238E27FC236}">
              <a16:creationId xmlns:a16="http://schemas.microsoft.com/office/drawing/2014/main" id="{00000000-0008-0000-0700-000003000000}"/>
            </a:ext>
          </a:extLst>
        </xdr:cNvPr>
        <xdr:cNvSpPr/>
      </xdr:nvSpPr>
      <xdr:spPr>
        <a:xfrm>
          <a:off x="3495675" y="123063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133350</xdr:colOff>
      <xdr:row>50</xdr:row>
      <xdr:rowOff>57150</xdr:rowOff>
    </xdr:from>
    <xdr:to>
      <xdr:col>4</xdr:col>
      <xdr:colOff>285750</xdr:colOff>
      <xdr:row>50</xdr:row>
      <xdr:rowOff>161925</xdr:rowOff>
    </xdr:to>
    <xdr:sp macro="" textlink="">
      <xdr:nvSpPr>
        <xdr:cNvPr id="2" name="右矢印 1">
          <a:extLst>
            <a:ext uri="{FF2B5EF4-FFF2-40B4-BE49-F238E27FC236}">
              <a16:creationId xmlns:a16="http://schemas.microsoft.com/office/drawing/2014/main" id="{00000000-0008-0000-0800-000002000000}"/>
            </a:ext>
          </a:extLst>
        </xdr:cNvPr>
        <xdr:cNvSpPr/>
      </xdr:nvSpPr>
      <xdr:spPr>
        <a:xfrm>
          <a:off x="3495675" y="120586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51</xdr:row>
      <xdr:rowOff>57150</xdr:rowOff>
    </xdr:from>
    <xdr:to>
      <xdr:col>4</xdr:col>
      <xdr:colOff>285750</xdr:colOff>
      <xdr:row>51</xdr:row>
      <xdr:rowOff>161925</xdr:rowOff>
    </xdr:to>
    <xdr:sp macro="" textlink="">
      <xdr:nvSpPr>
        <xdr:cNvPr id="3" name="右矢印 2">
          <a:extLst>
            <a:ext uri="{FF2B5EF4-FFF2-40B4-BE49-F238E27FC236}">
              <a16:creationId xmlns:a16="http://schemas.microsoft.com/office/drawing/2014/main" id="{00000000-0008-0000-0800-000003000000}"/>
            </a:ext>
          </a:extLst>
        </xdr:cNvPr>
        <xdr:cNvSpPr/>
      </xdr:nvSpPr>
      <xdr:spPr>
        <a:xfrm>
          <a:off x="3495675" y="122872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tabSelected="1" view="pageBreakPreview" zoomScaleNormal="100" zoomScaleSheetLayoutView="100" workbookViewId="0">
      <selection activeCell="P5" sqref="P5"/>
    </sheetView>
  </sheetViews>
  <sheetFormatPr defaultRowHeight="13"/>
  <cols>
    <col min="1" max="1" width="5.7265625" style="1" customWidth="1"/>
    <col min="2" max="2" width="5.6328125" style="1" customWidth="1"/>
    <col min="3" max="4" width="16.36328125" customWidth="1"/>
    <col min="5" max="5" width="11" customWidth="1"/>
    <col min="6" max="6" width="11.08984375" customWidth="1"/>
    <col min="7" max="7" width="20.6328125" customWidth="1"/>
    <col min="8" max="8" width="11.7265625" customWidth="1"/>
    <col min="9" max="9" width="14"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v>46113</v>
      </c>
      <c r="B2" s="163"/>
      <c r="C2" s="163"/>
      <c r="D2" s="163"/>
      <c r="E2" s="163"/>
      <c r="F2" s="163"/>
      <c r="G2" s="164"/>
      <c r="H2" s="164"/>
      <c r="I2" s="164"/>
      <c r="J2" s="164"/>
      <c r="K2" s="164"/>
    </row>
    <row r="3" spans="1:13" ht="13.5" thickBot="1"/>
    <row r="4" spans="1:13" ht="35.25" customHeight="1">
      <c r="A4" s="158" t="s">
        <v>6</v>
      </c>
      <c r="B4" s="159"/>
      <c r="C4" s="160"/>
      <c r="D4" s="161"/>
      <c r="E4" s="165" t="s">
        <v>5</v>
      </c>
      <c r="F4" s="159"/>
      <c r="G4" s="147"/>
      <c r="H4" s="148"/>
      <c r="I4" s="148"/>
      <c r="J4" s="159" t="s">
        <v>17</v>
      </c>
      <c r="K4" s="162"/>
    </row>
    <row r="5" spans="1:13" ht="40.15" customHeight="1">
      <c r="A5" s="156" t="s">
        <v>37</v>
      </c>
      <c r="B5" s="157"/>
      <c r="C5" s="155"/>
      <c r="D5" s="155"/>
      <c r="E5" s="166" t="s">
        <v>13</v>
      </c>
      <c r="F5" s="167"/>
      <c r="G5" s="168"/>
      <c r="H5" s="169"/>
      <c r="I5" s="169"/>
      <c r="J5" s="169"/>
      <c r="K5" s="170"/>
    </row>
    <row r="6" spans="1:13" ht="40.15" customHeight="1" thickBot="1">
      <c r="A6" s="151" t="s">
        <v>38</v>
      </c>
      <c r="B6" s="152"/>
      <c r="C6" s="152"/>
      <c r="D6" s="153"/>
      <c r="E6" s="149" t="s">
        <v>13</v>
      </c>
      <c r="F6" s="150"/>
      <c r="G6" s="171"/>
      <c r="H6" s="172"/>
      <c r="I6" s="172"/>
      <c r="J6" s="172"/>
      <c r="K6" s="173"/>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43" t="s">
        <v>7</v>
      </c>
      <c r="D10" s="145" t="s">
        <v>8</v>
      </c>
      <c r="E10" s="182" t="s">
        <v>15</v>
      </c>
      <c r="F10" s="176" t="s">
        <v>2</v>
      </c>
      <c r="G10" s="178" t="s">
        <v>27</v>
      </c>
      <c r="H10" s="178"/>
      <c r="I10" s="178"/>
      <c r="J10" s="178"/>
      <c r="K10" s="179"/>
    </row>
    <row r="11" spans="1:13" s="1" customFormat="1" ht="19.5" customHeight="1" thickBot="1">
      <c r="A11" s="175"/>
      <c r="B11" s="149"/>
      <c r="C11" s="144"/>
      <c r="D11" s="146"/>
      <c r="E11" s="183"/>
      <c r="F11" s="177"/>
      <c r="G11" s="180"/>
      <c r="H11" s="180"/>
      <c r="I11" s="180"/>
      <c r="J11" s="180"/>
      <c r="K11" s="181"/>
      <c r="L11" s="4"/>
    </row>
    <row r="12" spans="1:13" ht="24" customHeight="1">
      <c r="A12" s="50">
        <f>A2</f>
        <v>46113</v>
      </c>
      <c r="B12" s="51" t="str">
        <f>TEXT(A12,"aaa")</f>
        <v>水</v>
      </c>
      <c r="C12" s="56"/>
      <c r="D12" s="21"/>
      <c r="E12" s="24"/>
      <c r="F12" s="22"/>
      <c r="G12" s="184"/>
      <c r="H12" s="185"/>
      <c r="I12" s="185"/>
      <c r="J12" s="185"/>
      <c r="K12" s="186"/>
      <c r="M12" t="s">
        <v>18</v>
      </c>
    </row>
    <row r="13" spans="1:13" ht="24" customHeight="1">
      <c r="A13" s="49">
        <f>A12+1</f>
        <v>46114</v>
      </c>
      <c r="B13" s="52" t="str">
        <f t="shared" ref="B13:B39" si="0">TEXT(A13,"aaa")</f>
        <v>木</v>
      </c>
      <c r="C13" s="54"/>
      <c r="D13" s="23"/>
      <c r="E13" s="24"/>
      <c r="F13" s="25"/>
      <c r="G13" s="116"/>
      <c r="H13" s="117"/>
      <c r="I13" s="117"/>
      <c r="J13" s="117"/>
      <c r="K13" s="118"/>
      <c r="M13" t="s">
        <v>19</v>
      </c>
    </row>
    <row r="14" spans="1:13" ht="24" customHeight="1">
      <c r="A14" s="49">
        <f t="shared" ref="A14:A41" si="1">A13+1</f>
        <v>46115</v>
      </c>
      <c r="B14" s="52" t="str">
        <f t="shared" si="0"/>
        <v>金</v>
      </c>
      <c r="C14" s="54"/>
      <c r="D14" s="23"/>
      <c r="E14" s="24"/>
      <c r="F14" s="26"/>
      <c r="G14" s="116"/>
      <c r="H14" s="117"/>
      <c r="I14" s="117"/>
      <c r="J14" s="117"/>
      <c r="K14" s="118"/>
      <c r="M14" t="s">
        <v>35</v>
      </c>
    </row>
    <row r="15" spans="1:13" ht="24" customHeight="1">
      <c r="A15" s="49">
        <f t="shared" si="1"/>
        <v>46116</v>
      </c>
      <c r="B15" s="52" t="str">
        <f t="shared" si="0"/>
        <v>土</v>
      </c>
      <c r="C15" s="54"/>
      <c r="D15" s="23"/>
      <c r="E15" s="24"/>
      <c r="F15" s="26"/>
      <c r="G15" s="116"/>
      <c r="H15" s="117"/>
      <c r="I15" s="117"/>
      <c r="J15" s="117"/>
      <c r="K15" s="118"/>
      <c r="M15" t="s">
        <v>20</v>
      </c>
    </row>
    <row r="16" spans="1:13" ht="24" customHeight="1">
      <c r="A16" s="49">
        <f t="shared" si="1"/>
        <v>46117</v>
      </c>
      <c r="B16" s="52" t="str">
        <f t="shared" si="0"/>
        <v>日</v>
      </c>
      <c r="C16" s="54"/>
      <c r="D16" s="23"/>
      <c r="E16" s="24"/>
      <c r="F16" s="26"/>
      <c r="G16" s="116"/>
      <c r="H16" s="117"/>
      <c r="I16" s="117"/>
      <c r="J16" s="117"/>
      <c r="K16" s="118"/>
      <c r="M16" t="s">
        <v>21</v>
      </c>
    </row>
    <row r="17" spans="1:13" s="6" customFormat="1" ht="24" customHeight="1">
      <c r="A17" s="49">
        <f t="shared" si="1"/>
        <v>46118</v>
      </c>
      <c r="B17" s="52" t="str">
        <f t="shared" si="0"/>
        <v>月</v>
      </c>
      <c r="C17" s="55"/>
      <c r="D17" s="27"/>
      <c r="E17" s="24"/>
      <c r="F17" s="26"/>
      <c r="G17" s="116"/>
      <c r="H17" s="117"/>
      <c r="I17" s="117"/>
      <c r="J17" s="117"/>
      <c r="K17" s="118"/>
      <c r="L17" s="46"/>
      <c r="M17" t="s">
        <v>22</v>
      </c>
    </row>
    <row r="18" spans="1:13" s="6" customFormat="1" ht="24" customHeight="1">
      <c r="A18" s="49">
        <f t="shared" si="1"/>
        <v>46119</v>
      </c>
      <c r="B18" s="52" t="str">
        <f t="shared" si="0"/>
        <v>火</v>
      </c>
      <c r="C18" s="55"/>
      <c r="D18" s="27"/>
      <c r="E18" s="24"/>
      <c r="F18" s="26"/>
      <c r="G18" s="116"/>
      <c r="H18" s="117"/>
      <c r="I18" s="117"/>
      <c r="J18" s="117"/>
      <c r="K18" s="118"/>
      <c r="L18" s="46"/>
      <c r="M18" t="s">
        <v>23</v>
      </c>
    </row>
    <row r="19" spans="1:13" ht="24" customHeight="1">
      <c r="A19" s="49">
        <f t="shared" si="1"/>
        <v>46120</v>
      </c>
      <c r="B19" s="52" t="str">
        <f t="shared" si="0"/>
        <v>水</v>
      </c>
      <c r="C19" s="54"/>
      <c r="D19" s="23"/>
      <c r="E19" s="24"/>
      <c r="F19" s="26"/>
      <c r="G19" s="116"/>
      <c r="H19" s="117"/>
      <c r="I19" s="117"/>
      <c r="J19" s="117"/>
      <c r="K19" s="118"/>
    </row>
    <row r="20" spans="1:13" ht="24" customHeight="1">
      <c r="A20" s="49">
        <f t="shared" si="1"/>
        <v>46121</v>
      </c>
      <c r="B20" s="52" t="str">
        <f t="shared" si="0"/>
        <v>木</v>
      </c>
      <c r="C20" s="54"/>
      <c r="D20" s="23"/>
      <c r="E20" s="24"/>
      <c r="F20" s="26"/>
      <c r="G20" s="116"/>
      <c r="H20" s="117"/>
      <c r="I20" s="117"/>
      <c r="J20" s="117"/>
      <c r="K20" s="118"/>
    </row>
    <row r="21" spans="1:13" ht="24" customHeight="1">
      <c r="A21" s="49">
        <f t="shared" si="1"/>
        <v>46122</v>
      </c>
      <c r="B21" s="52" t="str">
        <f t="shared" si="0"/>
        <v>金</v>
      </c>
      <c r="C21" s="54"/>
      <c r="D21" s="23"/>
      <c r="E21" s="24"/>
      <c r="F21" s="25"/>
      <c r="G21" s="116"/>
      <c r="H21" s="117"/>
      <c r="I21" s="117"/>
      <c r="J21" s="117"/>
      <c r="K21" s="118"/>
    </row>
    <row r="22" spans="1:13" ht="24" customHeight="1">
      <c r="A22" s="49">
        <f t="shared" si="1"/>
        <v>46123</v>
      </c>
      <c r="B22" s="52" t="str">
        <f t="shared" si="0"/>
        <v>土</v>
      </c>
      <c r="C22" s="54"/>
      <c r="D22" s="23"/>
      <c r="E22" s="24"/>
      <c r="F22" s="26"/>
      <c r="G22" s="116"/>
      <c r="H22" s="117"/>
      <c r="I22" s="117"/>
      <c r="J22" s="117"/>
      <c r="K22" s="118"/>
    </row>
    <row r="23" spans="1:13" ht="24" customHeight="1">
      <c r="A23" s="49">
        <f t="shared" si="1"/>
        <v>46124</v>
      </c>
      <c r="B23" s="52" t="str">
        <f t="shared" si="0"/>
        <v>日</v>
      </c>
      <c r="C23" s="54"/>
      <c r="D23" s="23"/>
      <c r="E23" s="24"/>
      <c r="F23" s="26"/>
      <c r="G23" s="116"/>
      <c r="H23" s="117"/>
      <c r="I23" s="117"/>
      <c r="J23" s="117"/>
      <c r="K23" s="118"/>
    </row>
    <row r="24" spans="1:13" s="6" customFormat="1" ht="24" customHeight="1">
      <c r="A24" s="49">
        <f t="shared" si="1"/>
        <v>46125</v>
      </c>
      <c r="B24" s="52" t="str">
        <f t="shared" si="0"/>
        <v>月</v>
      </c>
      <c r="C24" s="55"/>
      <c r="D24" s="27"/>
      <c r="E24" s="24"/>
      <c r="F24" s="26"/>
      <c r="G24" s="116"/>
      <c r="H24" s="117"/>
      <c r="I24" s="117"/>
      <c r="J24" s="117"/>
      <c r="K24" s="118"/>
      <c r="L24" s="46"/>
      <c r="M24"/>
    </row>
    <row r="25" spans="1:13" s="6" customFormat="1" ht="24" customHeight="1">
      <c r="A25" s="49">
        <f t="shared" si="1"/>
        <v>46126</v>
      </c>
      <c r="B25" s="52" t="str">
        <f t="shared" si="0"/>
        <v>火</v>
      </c>
      <c r="C25" s="55"/>
      <c r="D25" s="27"/>
      <c r="E25" s="24"/>
      <c r="F25" s="26"/>
      <c r="G25" s="116"/>
      <c r="H25" s="117"/>
      <c r="I25" s="117"/>
      <c r="J25" s="117"/>
      <c r="K25" s="118"/>
      <c r="L25" s="46"/>
      <c r="M25"/>
    </row>
    <row r="26" spans="1:13" ht="24" customHeight="1">
      <c r="A26" s="49">
        <f t="shared" si="1"/>
        <v>46127</v>
      </c>
      <c r="B26" s="52" t="str">
        <f t="shared" si="0"/>
        <v>水</v>
      </c>
      <c r="C26" s="54"/>
      <c r="D26" s="23"/>
      <c r="E26" s="24"/>
      <c r="F26" s="26"/>
      <c r="G26" s="116"/>
      <c r="H26" s="117"/>
      <c r="I26" s="117"/>
      <c r="J26" s="117"/>
      <c r="K26" s="118"/>
    </row>
    <row r="27" spans="1:13" ht="24" customHeight="1">
      <c r="A27" s="49">
        <f t="shared" si="1"/>
        <v>46128</v>
      </c>
      <c r="B27" s="52" t="str">
        <f t="shared" si="0"/>
        <v>木</v>
      </c>
      <c r="C27" s="54"/>
      <c r="D27" s="23"/>
      <c r="E27" s="24"/>
      <c r="F27" s="26"/>
      <c r="G27" s="116"/>
      <c r="H27" s="117"/>
      <c r="I27" s="117"/>
      <c r="J27" s="117"/>
      <c r="K27" s="118"/>
    </row>
    <row r="28" spans="1:13" ht="24" customHeight="1">
      <c r="A28" s="49">
        <f t="shared" si="1"/>
        <v>46129</v>
      </c>
      <c r="B28" s="52" t="str">
        <f t="shared" si="0"/>
        <v>金</v>
      </c>
      <c r="C28" s="54"/>
      <c r="D28" s="23"/>
      <c r="E28" s="24"/>
      <c r="F28" s="26"/>
      <c r="G28" s="116"/>
      <c r="H28" s="117"/>
      <c r="I28" s="117"/>
      <c r="J28" s="117"/>
      <c r="K28" s="118"/>
    </row>
    <row r="29" spans="1:13" ht="24" customHeight="1">
      <c r="A29" s="49">
        <f t="shared" si="1"/>
        <v>46130</v>
      </c>
      <c r="B29" s="52" t="str">
        <f t="shared" si="0"/>
        <v>土</v>
      </c>
      <c r="C29" s="54"/>
      <c r="D29" s="23"/>
      <c r="E29" s="24"/>
      <c r="F29" s="26"/>
      <c r="G29" s="116"/>
      <c r="H29" s="117"/>
      <c r="I29" s="117"/>
      <c r="J29" s="117"/>
      <c r="K29" s="118"/>
    </row>
    <row r="30" spans="1:13" ht="24" customHeight="1">
      <c r="A30" s="49">
        <f t="shared" si="1"/>
        <v>46131</v>
      </c>
      <c r="B30" s="52" t="str">
        <f t="shared" si="0"/>
        <v>日</v>
      </c>
      <c r="C30" s="54"/>
      <c r="D30" s="23"/>
      <c r="E30" s="24"/>
      <c r="F30" s="26"/>
      <c r="G30" s="116"/>
      <c r="H30" s="117"/>
      <c r="I30" s="117"/>
      <c r="J30" s="117"/>
      <c r="K30" s="118"/>
    </row>
    <row r="31" spans="1:13" s="6" customFormat="1" ht="24" customHeight="1">
      <c r="A31" s="49">
        <f t="shared" si="1"/>
        <v>46132</v>
      </c>
      <c r="B31" s="52" t="str">
        <f t="shared" si="0"/>
        <v>月</v>
      </c>
      <c r="C31" s="54"/>
      <c r="D31" s="23"/>
      <c r="E31" s="24"/>
      <c r="F31" s="26"/>
      <c r="G31" s="116"/>
      <c r="H31" s="117"/>
      <c r="I31" s="117"/>
      <c r="J31" s="117"/>
      <c r="K31" s="118"/>
      <c r="L31" s="4"/>
      <c r="M31"/>
    </row>
    <row r="32" spans="1:13" s="6" customFormat="1" ht="24" customHeight="1">
      <c r="A32" s="49">
        <f t="shared" si="1"/>
        <v>46133</v>
      </c>
      <c r="B32" s="52" t="str">
        <f t="shared" si="0"/>
        <v>火</v>
      </c>
      <c r="C32" s="55"/>
      <c r="D32" s="27"/>
      <c r="E32" s="24"/>
      <c r="F32" s="26"/>
      <c r="G32" s="116"/>
      <c r="H32" s="117"/>
      <c r="I32" s="117"/>
      <c r="J32" s="117"/>
      <c r="K32" s="118"/>
      <c r="L32" s="46"/>
      <c r="M32"/>
    </row>
    <row r="33" spans="1:13" ht="24" customHeight="1">
      <c r="A33" s="49">
        <f t="shared" si="1"/>
        <v>46134</v>
      </c>
      <c r="B33" s="52" t="str">
        <f t="shared" si="0"/>
        <v>水</v>
      </c>
      <c r="C33" s="54"/>
      <c r="D33" s="23"/>
      <c r="E33" s="24"/>
      <c r="F33" s="26"/>
      <c r="G33" s="116"/>
      <c r="H33" s="117"/>
      <c r="I33" s="117"/>
      <c r="J33" s="117"/>
      <c r="K33" s="118"/>
    </row>
    <row r="34" spans="1:13" ht="24" customHeight="1">
      <c r="A34" s="49">
        <f t="shared" si="1"/>
        <v>46135</v>
      </c>
      <c r="B34" s="52" t="str">
        <f t="shared" si="0"/>
        <v>木</v>
      </c>
      <c r="C34" s="54"/>
      <c r="D34" s="23"/>
      <c r="E34" s="24"/>
      <c r="F34" s="26"/>
      <c r="G34" s="116"/>
      <c r="H34" s="117"/>
      <c r="I34" s="117"/>
      <c r="J34" s="117"/>
      <c r="K34" s="118"/>
    </row>
    <row r="35" spans="1:13" ht="24" customHeight="1">
      <c r="A35" s="49">
        <f t="shared" si="1"/>
        <v>46136</v>
      </c>
      <c r="B35" s="52" t="str">
        <f t="shared" si="0"/>
        <v>金</v>
      </c>
      <c r="C35" s="54"/>
      <c r="D35" s="23"/>
      <c r="E35" s="24"/>
      <c r="F35" s="26"/>
      <c r="G35" s="116"/>
      <c r="H35" s="117"/>
      <c r="I35" s="117"/>
      <c r="J35" s="117"/>
      <c r="K35" s="118"/>
    </row>
    <row r="36" spans="1:13" ht="24" customHeight="1">
      <c r="A36" s="49">
        <f t="shared" si="1"/>
        <v>46137</v>
      </c>
      <c r="B36" s="52" t="str">
        <f t="shared" si="0"/>
        <v>土</v>
      </c>
      <c r="C36" s="54"/>
      <c r="D36" s="23"/>
      <c r="E36" s="24"/>
      <c r="F36" s="26"/>
      <c r="G36" s="116"/>
      <c r="H36" s="117"/>
      <c r="I36" s="117"/>
      <c r="J36" s="117"/>
      <c r="K36" s="118"/>
    </row>
    <row r="37" spans="1:13" ht="24" customHeight="1">
      <c r="A37" s="49">
        <f t="shared" si="1"/>
        <v>46138</v>
      </c>
      <c r="B37" s="52" t="str">
        <f t="shared" si="0"/>
        <v>日</v>
      </c>
      <c r="C37" s="54"/>
      <c r="D37" s="23"/>
      <c r="E37" s="24"/>
      <c r="F37" s="26"/>
      <c r="G37" s="116"/>
      <c r="H37" s="117"/>
      <c r="I37" s="117"/>
      <c r="J37" s="117"/>
      <c r="K37" s="118"/>
    </row>
    <row r="38" spans="1:13" s="6" customFormat="1" ht="24" customHeight="1">
      <c r="A38" s="49">
        <f t="shared" si="1"/>
        <v>46139</v>
      </c>
      <c r="B38" s="52" t="str">
        <f t="shared" si="0"/>
        <v>月</v>
      </c>
      <c r="C38" s="55"/>
      <c r="D38" s="27"/>
      <c r="E38" s="24"/>
      <c r="F38" s="26"/>
      <c r="G38" s="116"/>
      <c r="H38" s="117"/>
      <c r="I38" s="117"/>
      <c r="J38" s="117"/>
      <c r="K38" s="118"/>
      <c r="L38" s="4"/>
      <c r="M38"/>
    </row>
    <row r="39" spans="1:13" s="6" customFormat="1" ht="24" customHeight="1">
      <c r="A39" s="49">
        <f t="shared" si="1"/>
        <v>46140</v>
      </c>
      <c r="B39" s="52" t="str">
        <f t="shared" si="0"/>
        <v>火</v>
      </c>
      <c r="C39" s="55"/>
      <c r="D39" s="27"/>
      <c r="E39" s="24"/>
      <c r="F39" s="26"/>
      <c r="G39" s="116"/>
      <c r="H39" s="117"/>
      <c r="I39" s="117"/>
      <c r="J39" s="117"/>
      <c r="K39" s="118"/>
      <c r="L39" s="46"/>
      <c r="M39"/>
    </row>
    <row r="40" spans="1:13" s="6" customFormat="1" ht="24" customHeight="1">
      <c r="A40" s="49">
        <f t="shared" si="1"/>
        <v>46141</v>
      </c>
      <c r="B40" s="52" t="s">
        <v>40</v>
      </c>
      <c r="C40" s="55"/>
      <c r="D40" s="27"/>
      <c r="E40" s="24"/>
      <c r="F40" s="26"/>
      <c r="G40" s="116"/>
      <c r="H40" s="117"/>
      <c r="I40" s="117"/>
      <c r="J40" s="117"/>
      <c r="K40" s="118"/>
      <c r="L40" s="46"/>
      <c r="M40"/>
    </row>
    <row r="41" spans="1:13" s="6" customFormat="1" ht="24" customHeight="1" thickBot="1">
      <c r="A41" s="64">
        <f t="shared" si="1"/>
        <v>46142</v>
      </c>
      <c r="B41" s="53" t="str">
        <f t="shared" ref="B41" si="2">TEXT(A41,"aaa")</f>
        <v>木</v>
      </c>
      <c r="C41" s="65"/>
      <c r="D41" s="66"/>
      <c r="E41" s="29"/>
      <c r="F41" s="30"/>
      <c r="G41" s="138"/>
      <c r="H41" s="139"/>
      <c r="I41" s="139"/>
      <c r="J41" s="139"/>
      <c r="K41" s="140"/>
      <c r="L41" s="46"/>
      <c r="M41"/>
    </row>
    <row r="42" spans="1:13" ht="15" customHeight="1" thickBot="1">
      <c r="A42" s="129" t="s">
        <v>29</v>
      </c>
      <c r="B42" s="130"/>
      <c r="C42" s="87"/>
      <c r="D42" s="63"/>
      <c r="E42" s="41">
        <f>SUM(E12:E41)</f>
        <v>0</v>
      </c>
    </row>
    <row r="43" spans="1:13" ht="18" customHeight="1" thickBot="1">
      <c r="A43" s="131"/>
      <c r="B43" s="132"/>
      <c r="C43" s="37">
        <f>A2</f>
        <v>46113</v>
      </c>
      <c r="D43" s="37" t="s">
        <v>24</v>
      </c>
      <c r="E43" s="38">
        <f>7.5*21</f>
        <v>157.5</v>
      </c>
      <c r="F43" s="11"/>
      <c r="K43" s="9" t="s">
        <v>28</v>
      </c>
    </row>
    <row r="44" spans="1:13" ht="18" customHeight="1" thickBot="1">
      <c r="A44" s="133"/>
      <c r="B44" s="134"/>
      <c r="C44" s="85"/>
      <c r="D44" s="86" t="s">
        <v>39</v>
      </c>
      <c r="E44" s="107">
        <f>E42-E43</f>
        <v>-157.5</v>
      </c>
      <c r="F44" s="11"/>
      <c r="K44" s="123"/>
    </row>
    <row r="45" spans="1:13" ht="18" customHeight="1" thickBot="1">
      <c r="B45" s="8"/>
      <c r="C45" s="17"/>
      <c r="D45" s="16"/>
      <c r="E45" s="10"/>
      <c r="F45" s="11"/>
      <c r="J45" s="1"/>
      <c r="K45" s="124"/>
    </row>
    <row r="46" spans="1:13" ht="18" customHeight="1">
      <c r="B46" s="8"/>
      <c r="C46" s="137" t="s">
        <v>12</v>
      </c>
      <c r="D46" s="119" t="s">
        <v>3</v>
      </c>
      <c r="E46" s="14" t="s">
        <v>9</v>
      </c>
      <c r="F46" s="31" t="s">
        <v>4</v>
      </c>
      <c r="K46" s="124"/>
    </row>
    <row r="47" spans="1:13" ht="18" customHeight="1">
      <c r="B47" s="8"/>
      <c r="C47" s="137"/>
      <c r="D47" s="120"/>
      <c r="E47" s="13" t="s">
        <v>10</v>
      </c>
      <c r="F47" s="32" t="s">
        <v>4</v>
      </c>
      <c r="K47" s="124"/>
      <c r="M47" s="3"/>
    </row>
    <row r="48" spans="1:13" ht="18" customHeight="1" thickBot="1">
      <c r="B48" s="8"/>
      <c r="C48" s="15" t="s">
        <v>12</v>
      </c>
      <c r="D48" s="121" t="s">
        <v>11</v>
      </c>
      <c r="E48" s="122"/>
      <c r="F48" s="33" t="s">
        <v>4</v>
      </c>
      <c r="K48" s="125"/>
      <c r="M48" s="3"/>
    </row>
    <row r="49" spans="1:13" ht="18" customHeight="1" thickBot="1">
      <c r="A49" s="48"/>
      <c r="B49" s="48"/>
      <c r="C49" s="48"/>
      <c r="D49" s="48"/>
      <c r="E49" s="48"/>
      <c r="F49" s="48"/>
      <c r="G49" s="48"/>
      <c r="H49" s="48"/>
      <c r="I49" s="48"/>
      <c r="M49" s="3"/>
    </row>
    <row r="50" spans="1:13" ht="18" customHeight="1" thickTop="1">
      <c r="A50" s="48"/>
      <c r="B50" s="48"/>
      <c r="C50" s="141" t="s">
        <v>30</v>
      </c>
      <c r="D50" s="126" t="s">
        <v>32</v>
      </c>
      <c r="E50" s="127"/>
      <c r="F50" s="128"/>
      <c r="G50" s="100">
        <v>46149</v>
      </c>
      <c r="H50" s="48"/>
      <c r="I50" s="48"/>
      <c r="K50" s="1"/>
      <c r="M50" s="3"/>
    </row>
    <row r="51" spans="1:13" ht="18" customHeight="1" thickBot="1">
      <c r="A51" s="48"/>
      <c r="B51" s="48"/>
      <c r="C51" s="142"/>
      <c r="D51" s="113" t="s">
        <v>31</v>
      </c>
      <c r="E51" s="114"/>
      <c r="F51" s="115"/>
      <c r="G51" s="101">
        <v>46154</v>
      </c>
      <c r="H51" s="48"/>
      <c r="I51" s="48"/>
      <c r="K51" s="1"/>
    </row>
    <row r="52" spans="1:13" ht="11.25" customHeight="1" thickTop="1">
      <c r="A52"/>
      <c r="B52"/>
    </row>
    <row r="53" spans="1:13" s="5" customFormat="1" ht="22.5" customHeight="1">
      <c r="A53" s="135" t="s">
        <v>33</v>
      </c>
      <c r="B53" s="136"/>
      <c r="C53" s="136"/>
      <c r="D53" s="136"/>
      <c r="E53" s="136"/>
      <c r="F53" s="136"/>
      <c r="G53" s="136"/>
      <c r="H53" s="136"/>
      <c r="I53" s="136"/>
      <c r="J53" s="136"/>
      <c r="K53" s="136"/>
      <c r="L53" s="47"/>
      <c r="M53"/>
    </row>
    <row r="54" spans="1:13" s="5" customFormat="1" ht="22.5" customHeight="1">
      <c r="A54" s="136"/>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96.75" customHeight="1">
      <c r="A60" s="136"/>
      <c r="B60" s="136"/>
      <c r="C60" s="136"/>
      <c r="D60" s="136"/>
      <c r="E60" s="136"/>
      <c r="F60" s="136"/>
      <c r="G60" s="136"/>
      <c r="H60" s="136"/>
      <c r="I60" s="136"/>
      <c r="J60" s="136"/>
      <c r="K60" s="136"/>
      <c r="L60" s="47"/>
    </row>
    <row r="61" spans="1:13" ht="16.5">
      <c r="M61" s="5"/>
    </row>
  </sheetData>
  <mergeCells count="60">
    <mergeCell ref="A10:A11"/>
    <mergeCell ref="F10:F11"/>
    <mergeCell ref="G10:K11"/>
    <mergeCell ref="E10:E11"/>
    <mergeCell ref="G12:K12"/>
    <mergeCell ref="B10:B11"/>
    <mergeCell ref="G4:I4"/>
    <mergeCell ref="E6:F6"/>
    <mergeCell ref="A6:D6"/>
    <mergeCell ref="J1:K1"/>
    <mergeCell ref="C5:D5"/>
    <mergeCell ref="A5:B5"/>
    <mergeCell ref="A4:B4"/>
    <mergeCell ref="C4:D4"/>
    <mergeCell ref="J4:K4"/>
    <mergeCell ref="A2:K2"/>
    <mergeCell ref="E4:F4"/>
    <mergeCell ref="E5:F5"/>
    <mergeCell ref="G5:K5"/>
    <mergeCell ref="G6:K6"/>
    <mergeCell ref="G21:K21"/>
    <mergeCell ref="C10:C11"/>
    <mergeCell ref="D10:D11"/>
    <mergeCell ref="G17:K17"/>
    <mergeCell ref="G13:K13"/>
    <mergeCell ref="G14:K14"/>
    <mergeCell ref="G15:K15"/>
    <mergeCell ref="G16:K16"/>
    <mergeCell ref="G19:K19"/>
    <mergeCell ref="G18:K18"/>
    <mergeCell ref="G20:K20"/>
    <mergeCell ref="A42:B44"/>
    <mergeCell ref="A53:K60"/>
    <mergeCell ref="G24:K24"/>
    <mergeCell ref="G25:K25"/>
    <mergeCell ref="G26:K26"/>
    <mergeCell ref="G27:K27"/>
    <mergeCell ref="G28:K28"/>
    <mergeCell ref="G29:K29"/>
    <mergeCell ref="G30:K30"/>
    <mergeCell ref="G31:K31"/>
    <mergeCell ref="G32:K32"/>
    <mergeCell ref="G33:K33"/>
    <mergeCell ref="G34:K34"/>
    <mergeCell ref="C46:C47"/>
    <mergeCell ref="G41:K41"/>
    <mergeCell ref="C50:C51"/>
    <mergeCell ref="D51:F51"/>
    <mergeCell ref="G23:K23"/>
    <mergeCell ref="G22:K22"/>
    <mergeCell ref="D46:D47"/>
    <mergeCell ref="D48:E48"/>
    <mergeCell ref="G35:K35"/>
    <mergeCell ref="G40:K40"/>
    <mergeCell ref="G36:K36"/>
    <mergeCell ref="G37:K37"/>
    <mergeCell ref="G38:K38"/>
    <mergeCell ref="G39:K39"/>
    <mergeCell ref="K44:K48"/>
    <mergeCell ref="D50:F50"/>
  </mergeCells>
  <phoneticPr fontId="2"/>
  <conditionalFormatting sqref="A12:K17 A18:F19">
    <cfRule type="expression" dxfId="123" priority="15">
      <formula>$B12="祝"</formula>
    </cfRule>
    <cfRule type="expression" dxfId="122" priority="16">
      <formula>$B12="土"</formula>
    </cfRule>
    <cfRule type="expression" dxfId="121" priority="17">
      <formula>$B12="日"</formula>
    </cfRule>
  </conditionalFormatting>
  <conditionalFormatting sqref="A20:K41">
    <cfRule type="expression" dxfId="120" priority="1">
      <formula>$B20="祝"</formula>
    </cfRule>
    <cfRule type="expression" dxfId="119" priority="2">
      <formula>$B20="土"</formula>
    </cfRule>
    <cfRule type="expression" dxfId="118" priority="3">
      <formula>$B20="日"</formula>
    </cfRule>
  </conditionalFormatting>
  <conditionalFormatting sqref="C4:D4">
    <cfRule type="expression" dxfId="117" priority="22">
      <formula>$C$4&lt;&gt;""</formula>
    </cfRule>
  </conditionalFormatting>
  <conditionalFormatting sqref="C5:D5">
    <cfRule type="expression" dxfId="116" priority="21">
      <formula>$C$5&lt;&gt;""</formula>
    </cfRule>
  </conditionalFormatting>
  <conditionalFormatting sqref="G4:I4">
    <cfRule type="expression" dxfId="115" priority="20">
      <formula>$G$4&lt;&gt;""</formula>
    </cfRule>
  </conditionalFormatting>
  <conditionalFormatting sqref="G7:I8">
    <cfRule type="expression" dxfId="114" priority="45">
      <formula>#REF!&lt;&gt;""</formula>
    </cfRule>
  </conditionalFormatting>
  <conditionalFormatting sqref="G18:K18">
    <cfRule type="expression" dxfId="113" priority="4">
      <formula>$B18="祝"</formula>
    </cfRule>
    <cfRule type="expression" dxfId="112" priority="5">
      <formula>$B18="土"</formula>
    </cfRule>
    <cfRule type="expression" dxfId="111" priority="6">
      <formula>$B18="日"</formula>
    </cfRule>
  </conditionalFormatting>
  <conditionalFormatting sqref="G19:K19">
    <cfRule type="expression" dxfId="110" priority="7">
      <formula>$B20="祝"</formula>
    </cfRule>
    <cfRule type="expression" dxfId="109" priority="8">
      <formula>$B20="土"</formula>
    </cfRule>
    <cfRule type="expression" dxfId="108" priority="9">
      <formula>$B20="日"</formula>
    </cfRule>
  </conditionalFormatting>
  <dataValidations count="3">
    <dataValidation type="list" allowBlank="1" showInputMessage="1" showErrorMessage="1" sqref="G4:I4" xr:uid="{00000000-0002-0000-0000-000000000000}">
      <formula1>$M$13:$M$18</formula1>
    </dataValidation>
    <dataValidation type="list" allowBlank="1" showInputMessage="1" showErrorMessage="1" sqref="F12:F41" xr:uid="{00000000-0002-0000-0000-000001000000}">
      <formula1>"○"</formula1>
    </dataValidation>
    <dataValidation type="list" allowBlank="1" showInputMessage="1" showErrorMessage="1" sqref="C5:D5" xr:uid="{00000000-0002-0000-0000-000002000000}">
      <formula1>"特別招聘研究教員,研究教員（教授）,研究教員（准教授）,研究教員（助教）,専門研究員,研究員"</formula1>
    </dataValidation>
  </dataValidations>
  <printOptions horizontalCentered="1" verticalCentered="1"/>
  <pageMargins left="0.39370078740157483" right="0.39370078740157483" top="0.39370078740157483" bottom="0.39370078740157483" header="0.31496062992125984" footer="0.31496062992125984"/>
  <pageSetup paperSize="9" scale="58"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1"/>
  <sheetViews>
    <sheetView view="pageBreakPreview" zoomScaleNormal="100" zoomScaleSheetLayoutView="100" workbookViewId="0">
      <selection activeCell="G46" sqref="G46"/>
    </sheetView>
  </sheetViews>
  <sheetFormatPr defaultRowHeight="13"/>
  <cols>
    <col min="1" max="1" width="5.7265625" style="1" customWidth="1"/>
    <col min="2" max="2" width="5.6328125" style="1" customWidth="1"/>
    <col min="3" max="4" width="16.36328125" customWidth="1"/>
    <col min="5" max="5" width="12" customWidth="1"/>
    <col min="6" max="6" width="12.26953125" customWidth="1"/>
    <col min="7" max="7" width="20.6328125" customWidth="1"/>
    <col min="8" max="8" width="10.6328125" customWidth="1"/>
    <col min="9" max="9" width="12.36328125"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EDATE('4月'!A2,9)</f>
        <v>46388</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9.5" customHeight="1" thickBot="1">
      <c r="A11" s="175"/>
      <c r="B11" s="149"/>
      <c r="C11" s="197"/>
      <c r="D11" s="146"/>
      <c r="E11" s="183"/>
      <c r="F11" s="177"/>
      <c r="G11" s="180"/>
      <c r="H11" s="180"/>
      <c r="I11" s="180"/>
      <c r="J11" s="180"/>
      <c r="K11" s="181"/>
      <c r="L11" s="4"/>
    </row>
    <row r="12" spans="1:13" ht="19.5" customHeight="1">
      <c r="A12" s="50">
        <f>A2</f>
        <v>46388</v>
      </c>
      <c r="B12" s="52" t="s">
        <v>40</v>
      </c>
      <c r="C12" s="56"/>
      <c r="D12" s="21"/>
      <c r="E12" s="24"/>
      <c r="F12" s="22"/>
      <c r="G12" s="209"/>
      <c r="H12" s="209"/>
      <c r="I12" s="209"/>
      <c r="J12" s="209"/>
      <c r="K12" s="210"/>
      <c r="M12" t="s">
        <v>18</v>
      </c>
    </row>
    <row r="13" spans="1:13" s="84" customFormat="1" ht="19.5" customHeight="1">
      <c r="A13" s="88">
        <f t="shared" ref="A13:A42" si="0">A12+1</f>
        <v>46389</v>
      </c>
      <c r="B13" s="89" t="str">
        <f t="shared" ref="B13:B16" si="1">TEXT(A13,"aaa")</f>
        <v>土</v>
      </c>
      <c r="C13" s="96"/>
      <c r="D13" s="97"/>
      <c r="E13" s="98"/>
      <c r="F13" s="99"/>
      <c r="G13" s="203"/>
      <c r="H13" s="203"/>
      <c r="I13" s="203"/>
      <c r="J13" s="203"/>
      <c r="K13" s="204"/>
      <c r="L13" s="83"/>
      <c r="M13" s="84" t="s">
        <v>19</v>
      </c>
    </row>
    <row r="14" spans="1:13" s="84" customFormat="1" ht="19.5" customHeight="1">
      <c r="A14" s="88">
        <f t="shared" si="0"/>
        <v>46390</v>
      </c>
      <c r="B14" s="89" t="str">
        <f t="shared" si="1"/>
        <v>日</v>
      </c>
      <c r="C14" s="96"/>
      <c r="D14" s="97"/>
      <c r="E14" s="98"/>
      <c r="F14" s="99"/>
      <c r="G14" s="203"/>
      <c r="H14" s="203"/>
      <c r="I14" s="203"/>
      <c r="J14" s="203"/>
      <c r="K14" s="204"/>
      <c r="L14" s="83"/>
      <c r="M14" s="84" t="s">
        <v>35</v>
      </c>
    </row>
    <row r="15" spans="1:13" s="84" customFormat="1" ht="19.5" customHeight="1">
      <c r="A15" s="88">
        <f t="shared" si="0"/>
        <v>46391</v>
      </c>
      <c r="B15" s="89" t="str">
        <f t="shared" si="1"/>
        <v>月</v>
      </c>
      <c r="C15" s="96"/>
      <c r="D15" s="97"/>
      <c r="E15" s="98"/>
      <c r="F15" s="99"/>
      <c r="G15" s="203" t="s">
        <v>44</v>
      </c>
      <c r="H15" s="203"/>
      <c r="I15" s="203"/>
      <c r="J15" s="203"/>
      <c r="K15" s="204"/>
      <c r="L15" s="83"/>
      <c r="M15" s="84" t="s">
        <v>20</v>
      </c>
    </row>
    <row r="16" spans="1:13" s="84" customFormat="1" ht="19.5" customHeight="1">
      <c r="A16" s="88">
        <f t="shared" si="0"/>
        <v>46392</v>
      </c>
      <c r="B16" s="89" t="str">
        <f t="shared" si="1"/>
        <v>火</v>
      </c>
      <c r="C16" s="96"/>
      <c r="D16" s="97"/>
      <c r="E16" s="98"/>
      <c r="F16" s="99"/>
      <c r="G16" s="203" t="s">
        <v>36</v>
      </c>
      <c r="H16" s="203"/>
      <c r="I16" s="203"/>
      <c r="J16" s="203"/>
      <c r="K16" s="204"/>
      <c r="L16" s="83"/>
      <c r="M16" s="84" t="s">
        <v>21</v>
      </c>
    </row>
    <row r="17" spans="1:13" s="6" customFormat="1" ht="19.5" customHeight="1">
      <c r="A17" s="49">
        <f t="shared" si="0"/>
        <v>46393</v>
      </c>
      <c r="B17" s="52" t="str">
        <f t="shared" ref="B17:B42" si="2">TEXT(A17,"aaa")</f>
        <v>水</v>
      </c>
      <c r="C17" s="55"/>
      <c r="D17" s="27"/>
      <c r="E17" s="24"/>
      <c r="F17" s="26"/>
      <c r="G17" s="117"/>
      <c r="H17" s="117"/>
      <c r="I17" s="117"/>
      <c r="J17" s="117"/>
      <c r="K17" s="118"/>
      <c r="L17" s="46"/>
      <c r="M17" t="s">
        <v>22</v>
      </c>
    </row>
    <row r="18" spans="1:13" s="6" customFormat="1" ht="19.5" customHeight="1">
      <c r="A18" s="49">
        <f t="shared" si="0"/>
        <v>46394</v>
      </c>
      <c r="B18" s="52" t="str">
        <f t="shared" si="2"/>
        <v>木</v>
      </c>
      <c r="C18" s="55"/>
      <c r="D18" s="27"/>
      <c r="E18" s="24"/>
      <c r="F18" s="26"/>
      <c r="G18" s="117"/>
      <c r="H18" s="117"/>
      <c r="I18" s="117"/>
      <c r="J18" s="117"/>
      <c r="K18" s="118"/>
      <c r="L18" s="46"/>
      <c r="M18" t="s">
        <v>23</v>
      </c>
    </row>
    <row r="19" spans="1:13" ht="19.5" customHeight="1">
      <c r="A19" s="49">
        <f t="shared" si="0"/>
        <v>46395</v>
      </c>
      <c r="B19" s="52" t="str">
        <f t="shared" si="2"/>
        <v>金</v>
      </c>
      <c r="C19" s="54"/>
      <c r="D19" s="23"/>
      <c r="E19" s="24"/>
      <c r="F19" s="26"/>
      <c r="G19" s="117"/>
      <c r="H19" s="117"/>
      <c r="I19" s="117"/>
      <c r="J19" s="117"/>
      <c r="K19" s="118"/>
    </row>
    <row r="20" spans="1:13" ht="19.5" customHeight="1">
      <c r="A20" s="49">
        <f t="shared" si="0"/>
        <v>46396</v>
      </c>
      <c r="B20" s="52" t="str">
        <f t="shared" si="2"/>
        <v>土</v>
      </c>
      <c r="C20" s="54"/>
      <c r="D20" s="23"/>
      <c r="E20" s="24"/>
      <c r="F20" s="26"/>
      <c r="G20" s="117"/>
      <c r="H20" s="117"/>
      <c r="I20" s="117"/>
      <c r="J20" s="117"/>
      <c r="K20" s="118"/>
    </row>
    <row r="21" spans="1:13" ht="19.5" customHeight="1">
      <c r="A21" s="49">
        <f t="shared" si="0"/>
        <v>46397</v>
      </c>
      <c r="B21" s="52" t="str">
        <f t="shared" si="2"/>
        <v>日</v>
      </c>
      <c r="C21" s="54"/>
      <c r="D21" s="23"/>
      <c r="E21" s="24"/>
      <c r="F21" s="25"/>
      <c r="G21" s="117"/>
      <c r="H21" s="117"/>
      <c r="I21" s="117"/>
      <c r="J21" s="117"/>
      <c r="K21" s="118"/>
    </row>
    <row r="22" spans="1:13" ht="19.5" customHeight="1">
      <c r="A22" s="49">
        <f t="shared" si="0"/>
        <v>46398</v>
      </c>
      <c r="B22" s="52" t="s">
        <v>40</v>
      </c>
      <c r="C22" s="54"/>
      <c r="D22" s="23"/>
      <c r="E22" s="24"/>
      <c r="F22" s="26"/>
      <c r="G22" s="117"/>
      <c r="H22" s="117"/>
      <c r="I22" s="117"/>
      <c r="J22" s="117"/>
      <c r="K22" s="118"/>
    </row>
    <row r="23" spans="1:13" ht="19.5" customHeight="1">
      <c r="A23" s="49">
        <f t="shared" si="0"/>
        <v>46399</v>
      </c>
      <c r="B23" s="52" t="str">
        <f t="shared" si="2"/>
        <v>火</v>
      </c>
      <c r="C23" s="54"/>
      <c r="D23" s="23"/>
      <c r="E23" s="24"/>
      <c r="F23" s="26"/>
      <c r="G23" s="117"/>
      <c r="H23" s="117"/>
      <c r="I23" s="117"/>
      <c r="J23" s="117"/>
      <c r="K23" s="118"/>
    </row>
    <row r="24" spans="1:13" s="6" customFormat="1" ht="19.5" customHeight="1">
      <c r="A24" s="49">
        <f t="shared" si="0"/>
        <v>46400</v>
      </c>
      <c r="B24" s="52" t="str">
        <f t="shared" si="2"/>
        <v>水</v>
      </c>
      <c r="C24" s="54"/>
      <c r="D24" s="23"/>
      <c r="E24" s="24"/>
      <c r="F24" s="26"/>
      <c r="G24" s="117"/>
      <c r="H24" s="117"/>
      <c r="I24" s="117"/>
      <c r="J24" s="117"/>
      <c r="K24" s="118"/>
      <c r="L24" s="46"/>
      <c r="M24"/>
    </row>
    <row r="25" spans="1:13" s="6" customFormat="1" ht="19.5" customHeight="1">
      <c r="A25" s="49">
        <f t="shared" si="0"/>
        <v>46401</v>
      </c>
      <c r="B25" s="52" t="str">
        <f t="shared" si="2"/>
        <v>木</v>
      </c>
      <c r="C25" s="55"/>
      <c r="D25" s="27"/>
      <c r="E25" s="24"/>
      <c r="F25" s="26"/>
      <c r="G25" s="117"/>
      <c r="H25" s="117"/>
      <c r="I25" s="117"/>
      <c r="J25" s="117"/>
      <c r="K25" s="118"/>
      <c r="L25" s="46"/>
      <c r="M25"/>
    </row>
    <row r="26" spans="1:13" ht="19.5" customHeight="1">
      <c r="A26" s="49">
        <f t="shared" si="0"/>
        <v>46402</v>
      </c>
      <c r="B26" s="52" t="str">
        <f t="shared" si="2"/>
        <v>金</v>
      </c>
      <c r="C26" s="54"/>
      <c r="D26" s="23"/>
      <c r="E26" s="24"/>
      <c r="F26" s="26"/>
      <c r="G26" s="117"/>
      <c r="H26" s="117"/>
      <c r="I26" s="117"/>
      <c r="J26" s="117"/>
      <c r="K26" s="118"/>
    </row>
    <row r="27" spans="1:13" ht="19.5" customHeight="1">
      <c r="A27" s="49">
        <f t="shared" si="0"/>
        <v>46403</v>
      </c>
      <c r="B27" s="52" t="str">
        <f t="shared" si="2"/>
        <v>土</v>
      </c>
      <c r="C27" s="54"/>
      <c r="D27" s="23"/>
      <c r="E27" s="24"/>
      <c r="F27" s="26"/>
      <c r="G27" s="117"/>
      <c r="H27" s="117"/>
      <c r="I27" s="117"/>
      <c r="J27" s="117"/>
      <c r="K27" s="118"/>
    </row>
    <row r="28" spans="1:13" ht="19.5" customHeight="1">
      <c r="A28" s="49">
        <f t="shared" si="0"/>
        <v>46404</v>
      </c>
      <c r="B28" s="52" t="str">
        <f t="shared" si="2"/>
        <v>日</v>
      </c>
      <c r="C28" s="54"/>
      <c r="D28" s="23"/>
      <c r="E28" s="24"/>
      <c r="F28" s="26"/>
      <c r="G28" s="117"/>
      <c r="H28" s="117"/>
      <c r="I28" s="117"/>
      <c r="J28" s="117"/>
      <c r="K28" s="118"/>
    </row>
    <row r="29" spans="1:13" ht="19.5" customHeight="1">
      <c r="A29" s="49">
        <f t="shared" si="0"/>
        <v>46405</v>
      </c>
      <c r="B29" s="52" t="str">
        <f t="shared" si="2"/>
        <v>月</v>
      </c>
      <c r="C29" s="54"/>
      <c r="D29" s="23"/>
      <c r="E29" s="24"/>
      <c r="F29" s="26"/>
      <c r="G29" s="117"/>
      <c r="H29" s="117"/>
      <c r="I29" s="117"/>
      <c r="J29" s="117"/>
      <c r="K29" s="118"/>
    </row>
    <row r="30" spans="1:13" ht="19.5" customHeight="1">
      <c r="A30" s="49">
        <f t="shared" si="0"/>
        <v>46406</v>
      </c>
      <c r="B30" s="52" t="str">
        <f t="shared" si="2"/>
        <v>火</v>
      </c>
      <c r="C30" s="54"/>
      <c r="D30" s="23"/>
      <c r="E30" s="24"/>
      <c r="F30" s="26"/>
      <c r="G30" s="117"/>
      <c r="H30" s="117"/>
      <c r="I30" s="117"/>
      <c r="J30" s="117"/>
      <c r="K30" s="118"/>
    </row>
    <row r="31" spans="1:13" s="6" customFormat="1" ht="19.5" customHeight="1">
      <c r="A31" s="49">
        <f t="shared" si="0"/>
        <v>46407</v>
      </c>
      <c r="B31" s="52" t="str">
        <f t="shared" si="2"/>
        <v>水</v>
      </c>
      <c r="C31" s="54"/>
      <c r="D31" s="23"/>
      <c r="E31" s="24"/>
      <c r="F31" s="26"/>
      <c r="G31" s="117"/>
      <c r="H31" s="117"/>
      <c r="I31" s="117"/>
      <c r="J31" s="117"/>
      <c r="K31" s="118"/>
      <c r="L31" s="46"/>
      <c r="M31"/>
    </row>
    <row r="32" spans="1:13" s="6" customFormat="1" ht="19.5" customHeight="1">
      <c r="A32" s="49">
        <f t="shared" si="0"/>
        <v>46408</v>
      </c>
      <c r="B32" s="52" t="str">
        <f t="shared" si="2"/>
        <v>木</v>
      </c>
      <c r="C32" s="55"/>
      <c r="D32" s="27"/>
      <c r="E32" s="24"/>
      <c r="F32" s="26"/>
      <c r="G32" s="117"/>
      <c r="H32" s="117"/>
      <c r="I32" s="117"/>
      <c r="J32" s="117"/>
      <c r="K32" s="118"/>
      <c r="L32" s="46"/>
      <c r="M32"/>
    </row>
    <row r="33" spans="1:13" ht="19.5" customHeight="1">
      <c r="A33" s="49">
        <f t="shared" si="0"/>
        <v>46409</v>
      </c>
      <c r="B33" s="52" t="str">
        <f t="shared" si="2"/>
        <v>金</v>
      </c>
      <c r="C33" s="54"/>
      <c r="D33" s="23"/>
      <c r="E33" s="24"/>
      <c r="F33" s="26"/>
      <c r="G33" s="117"/>
      <c r="H33" s="117"/>
      <c r="I33" s="117"/>
      <c r="J33" s="117"/>
      <c r="K33" s="118"/>
    </row>
    <row r="34" spans="1:13" ht="19.5" customHeight="1">
      <c r="A34" s="49">
        <f t="shared" si="0"/>
        <v>46410</v>
      </c>
      <c r="B34" s="52" t="str">
        <f t="shared" si="2"/>
        <v>土</v>
      </c>
      <c r="C34" s="54"/>
      <c r="D34" s="23"/>
      <c r="E34" s="24"/>
      <c r="F34" s="26"/>
      <c r="G34" s="117"/>
      <c r="H34" s="117"/>
      <c r="I34" s="117"/>
      <c r="J34" s="117"/>
      <c r="K34" s="118"/>
    </row>
    <row r="35" spans="1:13" ht="19.5" customHeight="1">
      <c r="A35" s="49">
        <f t="shared" si="0"/>
        <v>46411</v>
      </c>
      <c r="B35" s="52" t="str">
        <f t="shared" si="2"/>
        <v>日</v>
      </c>
      <c r="C35" s="54"/>
      <c r="D35" s="23"/>
      <c r="E35" s="24"/>
      <c r="F35" s="26"/>
      <c r="G35" s="117"/>
      <c r="H35" s="117"/>
      <c r="I35" s="117"/>
      <c r="J35" s="117"/>
      <c r="K35" s="118"/>
    </row>
    <row r="36" spans="1:13" ht="19.5" customHeight="1">
      <c r="A36" s="49">
        <f t="shared" si="0"/>
        <v>46412</v>
      </c>
      <c r="B36" s="52" t="str">
        <f t="shared" si="2"/>
        <v>月</v>
      </c>
      <c r="C36" s="54"/>
      <c r="D36" s="23"/>
      <c r="E36" s="24"/>
      <c r="F36" s="26"/>
      <c r="G36" s="117"/>
      <c r="H36" s="117"/>
      <c r="I36" s="117"/>
      <c r="J36" s="117"/>
      <c r="K36" s="118"/>
    </row>
    <row r="37" spans="1:13" ht="19.5" customHeight="1">
      <c r="A37" s="49">
        <f t="shared" si="0"/>
        <v>46413</v>
      </c>
      <c r="B37" s="52" t="str">
        <f t="shared" si="2"/>
        <v>火</v>
      </c>
      <c r="C37" s="54"/>
      <c r="D37" s="23"/>
      <c r="E37" s="24"/>
      <c r="F37" s="26"/>
      <c r="G37" s="117"/>
      <c r="H37" s="117"/>
      <c r="I37" s="117"/>
      <c r="J37" s="117"/>
      <c r="K37" s="118"/>
    </row>
    <row r="38" spans="1:13" s="6" customFormat="1" ht="19.5" customHeight="1">
      <c r="A38" s="49">
        <f t="shared" si="0"/>
        <v>46414</v>
      </c>
      <c r="B38" s="52" t="str">
        <f t="shared" si="2"/>
        <v>水</v>
      </c>
      <c r="C38" s="55"/>
      <c r="D38" s="27"/>
      <c r="E38" s="24"/>
      <c r="F38" s="26"/>
      <c r="G38" s="117"/>
      <c r="H38" s="117"/>
      <c r="I38" s="117"/>
      <c r="J38" s="117"/>
      <c r="K38" s="118"/>
      <c r="L38" s="46"/>
      <c r="M38"/>
    </row>
    <row r="39" spans="1:13" s="6" customFormat="1" ht="19.5" customHeight="1">
      <c r="A39" s="49">
        <f t="shared" si="0"/>
        <v>46415</v>
      </c>
      <c r="B39" s="52" t="str">
        <f t="shared" si="2"/>
        <v>木</v>
      </c>
      <c r="C39" s="55"/>
      <c r="D39" s="27"/>
      <c r="E39" s="24"/>
      <c r="F39" s="26"/>
      <c r="G39" s="117"/>
      <c r="H39" s="117"/>
      <c r="I39" s="117"/>
      <c r="J39" s="117"/>
      <c r="K39" s="118"/>
      <c r="L39" s="46"/>
      <c r="M39"/>
    </row>
    <row r="40" spans="1:13" ht="19.5" customHeight="1">
      <c r="A40" s="49">
        <f t="shared" si="0"/>
        <v>46416</v>
      </c>
      <c r="B40" s="52" t="str">
        <f t="shared" si="2"/>
        <v>金</v>
      </c>
      <c r="C40" s="54"/>
      <c r="D40" s="23"/>
      <c r="E40" s="24"/>
      <c r="F40" s="26"/>
      <c r="G40" s="117"/>
      <c r="H40" s="117"/>
      <c r="I40" s="117"/>
      <c r="J40" s="117"/>
      <c r="K40" s="118"/>
    </row>
    <row r="41" spans="1:13" ht="19.5" customHeight="1">
      <c r="A41" s="49">
        <f t="shared" si="0"/>
        <v>46417</v>
      </c>
      <c r="B41" s="52" t="str">
        <f t="shared" si="2"/>
        <v>土</v>
      </c>
      <c r="C41" s="54"/>
      <c r="D41" s="23"/>
      <c r="E41" s="24"/>
      <c r="F41" s="26"/>
      <c r="G41" s="117"/>
      <c r="H41" s="117"/>
      <c r="I41" s="117"/>
      <c r="J41" s="117"/>
      <c r="K41" s="118"/>
    </row>
    <row r="42" spans="1:13" ht="19.5" customHeight="1" thickBot="1">
      <c r="A42" s="49">
        <f t="shared" si="0"/>
        <v>46418</v>
      </c>
      <c r="B42" s="58" t="str">
        <f t="shared" si="2"/>
        <v>日</v>
      </c>
      <c r="C42" s="62"/>
      <c r="D42" s="59"/>
      <c r="E42" s="60"/>
      <c r="F42" s="61"/>
      <c r="G42" s="198"/>
      <c r="H42" s="198"/>
      <c r="I42" s="198"/>
      <c r="J42" s="198"/>
      <c r="K42" s="199"/>
    </row>
    <row r="43" spans="1:13" ht="15" customHeight="1" thickBot="1">
      <c r="A43" s="129" t="s">
        <v>29</v>
      </c>
      <c r="B43" s="130"/>
      <c r="C43" s="35"/>
      <c r="D43" s="39"/>
      <c r="E43" s="34">
        <f>SUM(E12:E42)</f>
        <v>0</v>
      </c>
    </row>
    <row r="44" spans="1:13" ht="18" customHeight="1" thickBot="1">
      <c r="A44" s="131"/>
      <c r="B44" s="132"/>
      <c r="C44" s="36">
        <f>A2</f>
        <v>46388</v>
      </c>
      <c r="D44" s="37" t="s">
        <v>24</v>
      </c>
      <c r="E44" s="108">
        <f>7.5*17</f>
        <v>127.5</v>
      </c>
      <c r="F44" s="12"/>
      <c r="K44" s="9" t="s">
        <v>28</v>
      </c>
    </row>
    <row r="45" spans="1:13" ht="18" customHeight="1" thickBot="1">
      <c r="A45" s="133"/>
      <c r="B45" s="134"/>
      <c r="C45" s="85"/>
      <c r="D45" s="86" t="s">
        <v>39</v>
      </c>
      <c r="E45" s="107">
        <f>E43-E44</f>
        <v>-127.5</v>
      </c>
      <c r="F45" s="11"/>
      <c r="K45" s="123"/>
    </row>
    <row r="46" spans="1:13" ht="18" customHeight="1" thickBot="1">
      <c r="B46" s="8"/>
      <c r="C46" s="17"/>
      <c r="D46" s="16"/>
      <c r="E46" s="10"/>
      <c r="F46" s="11"/>
      <c r="J46" s="1"/>
      <c r="K46" s="124"/>
    </row>
    <row r="47" spans="1:13" ht="18" customHeight="1">
      <c r="B47" s="8"/>
      <c r="C47" s="137" t="s">
        <v>12</v>
      </c>
      <c r="D47" s="119" t="s">
        <v>3</v>
      </c>
      <c r="E47" s="14" t="s">
        <v>9</v>
      </c>
      <c r="F47" s="31" t="s">
        <v>4</v>
      </c>
      <c r="K47" s="124"/>
    </row>
    <row r="48" spans="1:13" ht="18" customHeight="1">
      <c r="B48" s="8"/>
      <c r="C48" s="137"/>
      <c r="D48" s="120"/>
      <c r="E48" s="13" t="s">
        <v>10</v>
      </c>
      <c r="F48" s="32" t="s">
        <v>4</v>
      </c>
      <c r="K48" s="124"/>
      <c r="M48" s="3"/>
    </row>
    <row r="49" spans="1:13" ht="18" customHeight="1" thickBot="1">
      <c r="B49" s="8"/>
      <c r="C49" s="15" t="s">
        <v>12</v>
      </c>
      <c r="D49" s="121" t="s">
        <v>11</v>
      </c>
      <c r="E49" s="122"/>
      <c r="F49" s="33" t="s">
        <v>4</v>
      </c>
      <c r="K49" s="125"/>
      <c r="M49" s="3"/>
    </row>
    <row r="50" spans="1:13" ht="18" customHeight="1" thickBot="1">
      <c r="A50" s="48"/>
      <c r="B50" s="48"/>
      <c r="C50" s="48"/>
      <c r="D50" s="48"/>
      <c r="E50" s="48"/>
      <c r="F50" s="48"/>
      <c r="G50" s="48"/>
      <c r="H50" s="48"/>
      <c r="I50" s="48"/>
      <c r="M50" s="3"/>
    </row>
    <row r="51" spans="1:13" ht="18" customHeight="1" thickTop="1">
      <c r="A51"/>
      <c r="B51"/>
      <c r="C51" s="141" t="s">
        <v>30</v>
      </c>
      <c r="D51" s="126" t="s">
        <v>32</v>
      </c>
      <c r="E51" s="127"/>
      <c r="F51" s="128"/>
      <c r="G51" s="100">
        <v>46420</v>
      </c>
    </row>
    <row r="52" spans="1:13" ht="18" customHeight="1" thickBot="1">
      <c r="A52"/>
      <c r="B52"/>
      <c r="C52" s="142"/>
      <c r="D52" s="113" t="s">
        <v>31</v>
      </c>
      <c r="E52" s="114"/>
      <c r="F52" s="115"/>
      <c r="G52" s="101">
        <v>46422</v>
      </c>
    </row>
    <row r="53" spans="1:13" s="5" customFormat="1" ht="22.5" customHeight="1" thickTop="1">
      <c r="A53" s="135" t="s">
        <v>33</v>
      </c>
      <c r="B53" s="136"/>
      <c r="C53" s="136"/>
      <c r="D53" s="136"/>
      <c r="E53" s="136"/>
      <c r="F53" s="136"/>
      <c r="G53" s="136"/>
      <c r="H53" s="136"/>
      <c r="I53" s="136"/>
      <c r="J53" s="136"/>
      <c r="K53" s="136"/>
      <c r="L53" s="47"/>
      <c r="M53"/>
    </row>
    <row r="54" spans="1:13" s="5" customFormat="1" ht="22.5" customHeight="1">
      <c r="A54" s="136"/>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96.75" customHeight="1">
      <c r="A60" s="136"/>
      <c r="B60" s="136"/>
      <c r="C60" s="136"/>
      <c r="D60" s="136"/>
      <c r="E60" s="136"/>
      <c r="F60" s="136"/>
      <c r="G60" s="136"/>
      <c r="H60" s="136"/>
      <c r="I60" s="136"/>
      <c r="J60" s="136"/>
      <c r="K60" s="136"/>
      <c r="L60" s="47"/>
    </row>
    <row r="61" spans="1:13" ht="16.5">
      <c r="M61" s="5"/>
    </row>
  </sheetData>
  <mergeCells count="61">
    <mergeCell ref="A53:K60"/>
    <mergeCell ref="G41:K41"/>
    <mergeCell ref="G42:K42"/>
    <mergeCell ref="C47:C48"/>
    <mergeCell ref="D47:D48"/>
    <mergeCell ref="D49:E49"/>
    <mergeCell ref="C51:C52"/>
    <mergeCell ref="D51:F51"/>
    <mergeCell ref="D52:F52"/>
    <mergeCell ref="K45:K49"/>
    <mergeCell ref="A43:B45"/>
    <mergeCell ref="G40:K40"/>
    <mergeCell ref="G29:K29"/>
    <mergeCell ref="G30:K30"/>
    <mergeCell ref="G31:K31"/>
    <mergeCell ref="G32:K32"/>
    <mergeCell ref="G33:K33"/>
    <mergeCell ref="G34:K34"/>
    <mergeCell ref="G35:K35"/>
    <mergeCell ref="G36:K36"/>
    <mergeCell ref="G37:K37"/>
    <mergeCell ref="G38:K38"/>
    <mergeCell ref="G39:K39"/>
    <mergeCell ref="G28:K28"/>
    <mergeCell ref="G17:K17"/>
    <mergeCell ref="G18:K18"/>
    <mergeCell ref="G19:K19"/>
    <mergeCell ref="G20:K20"/>
    <mergeCell ref="G21:K21"/>
    <mergeCell ref="G22:K22"/>
    <mergeCell ref="G23:K23"/>
    <mergeCell ref="G24:K24"/>
    <mergeCell ref="G25:K25"/>
    <mergeCell ref="G26:K26"/>
    <mergeCell ref="G27:K27"/>
    <mergeCell ref="G16:K16"/>
    <mergeCell ref="A10:A11"/>
    <mergeCell ref="B10:B11"/>
    <mergeCell ref="C10:C11"/>
    <mergeCell ref="D10:D11"/>
    <mergeCell ref="E10:E11"/>
    <mergeCell ref="F10:F11"/>
    <mergeCell ref="G10:K11"/>
    <mergeCell ref="G12:K12"/>
    <mergeCell ref="G13:K13"/>
    <mergeCell ref="G14:K14"/>
    <mergeCell ref="G15:K15"/>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12:K42">
    <cfRule type="expression" dxfId="26" priority="17">
      <formula>$B12="祝"</formula>
    </cfRule>
    <cfRule type="expression" dxfId="25" priority="18">
      <formula>$B12="土"</formula>
    </cfRule>
    <cfRule type="expression" dxfId="24" priority="19">
      <formula>$B12="日"</formula>
    </cfRule>
  </conditionalFormatting>
  <conditionalFormatting sqref="C4:D4">
    <cfRule type="expression" dxfId="23" priority="16">
      <formula>$C$4&lt;&gt;""</formula>
    </cfRule>
  </conditionalFormatting>
  <conditionalFormatting sqref="C5:D5">
    <cfRule type="expression" dxfId="22" priority="15">
      <formula>$C$5&lt;&gt;""</formula>
    </cfRule>
  </conditionalFormatting>
  <conditionalFormatting sqref="G5">
    <cfRule type="expression" dxfId="21" priority="2">
      <formula>$G$5&lt;&gt;""</formula>
    </cfRule>
  </conditionalFormatting>
  <conditionalFormatting sqref="G6">
    <cfRule type="expression" dxfId="20" priority="1">
      <formula>$G$6&lt;&gt;""</formula>
    </cfRule>
  </conditionalFormatting>
  <conditionalFormatting sqref="G4:I4">
    <cfRule type="expression" dxfId="19" priority="14">
      <formula>$G$4&lt;&gt;""</formula>
    </cfRule>
  </conditionalFormatting>
  <dataValidations count="1">
    <dataValidation type="list" allowBlank="1" showInputMessage="1" showErrorMessage="1" sqref="F12:F42" xr:uid="{00000000-0002-0000-0900-000000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7" id="{BCAC277F-A221-4A9B-9F13-E96C1DF4DC11}">
            <xm:f>'4月'!#REF!&lt;&gt;""</xm:f>
            <x14:dxf>
              <fill>
                <patternFill patternType="none">
                  <bgColor auto="1"/>
                </patternFill>
              </fill>
            </x14:dxf>
          </x14:cfRule>
          <xm:sqref>G7:I8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60"/>
  <sheetViews>
    <sheetView view="pageBreakPreview" zoomScaleNormal="100" zoomScaleSheetLayoutView="100" workbookViewId="0">
      <selection activeCell="G42" sqref="G42"/>
    </sheetView>
  </sheetViews>
  <sheetFormatPr defaultRowHeight="13"/>
  <cols>
    <col min="1" max="1" width="5.7265625" style="1" customWidth="1"/>
    <col min="2" max="2" width="5.6328125" style="1" customWidth="1"/>
    <col min="3" max="4" width="16.36328125" customWidth="1"/>
    <col min="5" max="5" width="12" customWidth="1"/>
    <col min="6" max="6" width="11.08984375" customWidth="1"/>
    <col min="7" max="7" width="20.6328125" customWidth="1"/>
    <col min="8" max="9" width="11.7265625"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EDATE('4月'!A2,10)</f>
        <v>46419</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9.5" customHeight="1" thickBot="1">
      <c r="A11" s="175"/>
      <c r="B11" s="149"/>
      <c r="C11" s="197"/>
      <c r="D11" s="146"/>
      <c r="E11" s="183"/>
      <c r="F11" s="177"/>
      <c r="G11" s="180"/>
      <c r="H11" s="180"/>
      <c r="I11" s="180"/>
      <c r="J11" s="180"/>
      <c r="K11" s="181"/>
      <c r="L11" s="4"/>
    </row>
    <row r="12" spans="1:13" ht="19.5" customHeight="1">
      <c r="A12" s="50">
        <f>A2</f>
        <v>46419</v>
      </c>
      <c r="B12" s="51" t="str">
        <f>TEXT(A12,"aaa")</f>
        <v>月</v>
      </c>
      <c r="C12" s="56"/>
      <c r="D12" s="21"/>
      <c r="E12" s="24"/>
      <c r="F12" s="22"/>
      <c r="G12" s="200"/>
      <c r="H12" s="200"/>
      <c r="I12" s="200"/>
      <c r="J12" s="200"/>
      <c r="K12" s="201"/>
      <c r="M12" t="s">
        <v>18</v>
      </c>
    </row>
    <row r="13" spans="1:13" ht="19.5" customHeight="1">
      <c r="A13" s="49">
        <f>A12+1</f>
        <v>46420</v>
      </c>
      <c r="B13" s="52" t="str">
        <f t="shared" ref="B13:B39" si="0">TEXT(A13,"aaa")</f>
        <v>火</v>
      </c>
      <c r="C13" s="54"/>
      <c r="D13" s="23"/>
      <c r="E13" s="24"/>
      <c r="F13" s="25"/>
      <c r="G13" s="117"/>
      <c r="H13" s="117"/>
      <c r="I13" s="117"/>
      <c r="J13" s="117"/>
      <c r="K13" s="118"/>
      <c r="M13" t="s">
        <v>19</v>
      </c>
    </row>
    <row r="14" spans="1:13" ht="19.5" customHeight="1">
      <c r="A14" s="49">
        <f t="shared" ref="A14:A39" si="1">A13+1</f>
        <v>46421</v>
      </c>
      <c r="B14" s="52" t="str">
        <f t="shared" si="0"/>
        <v>水</v>
      </c>
      <c r="C14" s="54"/>
      <c r="D14" s="23"/>
      <c r="E14" s="24"/>
      <c r="F14" s="26"/>
      <c r="G14" s="117"/>
      <c r="H14" s="117"/>
      <c r="I14" s="117"/>
      <c r="J14" s="117"/>
      <c r="K14" s="118"/>
      <c r="M14" t="s">
        <v>35</v>
      </c>
    </row>
    <row r="15" spans="1:13" ht="19.5" customHeight="1">
      <c r="A15" s="49">
        <f t="shared" si="1"/>
        <v>46422</v>
      </c>
      <c r="B15" s="52" t="str">
        <f t="shared" si="0"/>
        <v>木</v>
      </c>
      <c r="C15" s="54"/>
      <c r="D15" s="23"/>
      <c r="E15" s="24"/>
      <c r="F15" s="26"/>
      <c r="G15" s="117"/>
      <c r="H15" s="117"/>
      <c r="I15" s="117"/>
      <c r="J15" s="117"/>
      <c r="K15" s="118"/>
      <c r="M15" t="s">
        <v>20</v>
      </c>
    </row>
    <row r="16" spans="1:13" ht="19.5" customHeight="1">
      <c r="A16" s="49">
        <f t="shared" si="1"/>
        <v>46423</v>
      </c>
      <c r="B16" s="52" t="str">
        <f t="shared" si="0"/>
        <v>金</v>
      </c>
      <c r="C16" s="54"/>
      <c r="D16" s="23"/>
      <c r="E16" s="24"/>
      <c r="F16" s="26"/>
      <c r="G16" s="117"/>
      <c r="H16" s="117"/>
      <c r="I16" s="117"/>
      <c r="J16" s="117"/>
      <c r="K16" s="118"/>
      <c r="M16" t="s">
        <v>21</v>
      </c>
    </row>
    <row r="17" spans="1:13" s="6" customFormat="1" ht="19.5" customHeight="1">
      <c r="A17" s="49">
        <f t="shared" si="1"/>
        <v>46424</v>
      </c>
      <c r="B17" s="52" t="str">
        <f t="shared" si="0"/>
        <v>土</v>
      </c>
      <c r="C17" s="55"/>
      <c r="D17" s="27"/>
      <c r="E17" s="24"/>
      <c r="F17" s="26"/>
      <c r="G17" s="117"/>
      <c r="H17" s="117"/>
      <c r="I17" s="117"/>
      <c r="J17" s="117"/>
      <c r="K17" s="118"/>
      <c r="L17" s="4"/>
      <c r="M17" t="s">
        <v>22</v>
      </c>
    </row>
    <row r="18" spans="1:13" s="6" customFormat="1" ht="19.5" customHeight="1">
      <c r="A18" s="49">
        <f t="shared" si="1"/>
        <v>46425</v>
      </c>
      <c r="B18" s="52" t="str">
        <f t="shared" si="0"/>
        <v>日</v>
      </c>
      <c r="C18" s="55"/>
      <c r="D18" s="27"/>
      <c r="E18" s="24"/>
      <c r="F18" s="26"/>
      <c r="G18" s="117"/>
      <c r="H18" s="117"/>
      <c r="I18" s="117"/>
      <c r="J18" s="117"/>
      <c r="K18" s="118"/>
      <c r="L18" s="4"/>
      <c r="M18" t="s">
        <v>23</v>
      </c>
    </row>
    <row r="19" spans="1:13" ht="19.5" customHeight="1">
      <c r="A19" s="49">
        <f t="shared" si="1"/>
        <v>46426</v>
      </c>
      <c r="B19" s="52" t="str">
        <f t="shared" si="0"/>
        <v>月</v>
      </c>
      <c r="C19" s="54"/>
      <c r="D19" s="23"/>
      <c r="E19" s="24"/>
      <c r="F19" s="26"/>
      <c r="G19" s="117"/>
      <c r="H19" s="117"/>
      <c r="I19" s="117"/>
      <c r="J19" s="117"/>
      <c r="K19" s="118"/>
    </row>
    <row r="20" spans="1:13" ht="19.5" customHeight="1">
      <c r="A20" s="49">
        <f t="shared" si="1"/>
        <v>46427</v>
      </c>
      <c r="B20" s="52" t="str">
        <f t="shared" si="0"/>
        <v>火</v>
      </c>
      <c r="C20" s="54"/>
      <c r="D20" s="23"/>
      <c r="E20" s="24"/>
      <c r="F20" s="26"/>
      <c r="G20" s="117"/>
      <c r="H20" s="117"/>
      <c r="I20" s="117"/>
      <c r="J20" s="117"/>
      <c r="K20" s="118"/>
    </row>
    <row r="21" spans="1:13" ht="19.5" customHeight="1">
      <c r="A21" s="49">
        <f t="shared" si="1"/>
        <v>46428</v>
      </c>
      <c r="B21" s="52" t="str">
        <f t="shared" si="0"/>
        <v>水</v>
      </c>
      <c r="C21" s="54"/>
      <c r="D21" s="23"/>
      <c r="E21" s="24"/>
      <c r="F21" s="25"/>
      <c r="G21" s="117"/>
      <c r="H21" s="117"/>
      <c r="I21" s="117"/>
      <c r="J21" s="117"/>
      <c r="K21" s="118"/>
    </row>
    <row r="22" spans="1:13" ht="19.5" customHeight="1">
      <c r="A22" s="49">
        <f t="shared" si="1"/>
        <v>46429</v>
      </c>
      <c r="B22" s="52" t="s">
        <v>40</v>
      </c>
      <c r="C22" s="54"/>
      <c r="D22" s="23"/>
      <c r="E22" s="24"/>
      <c r="F22" s="26"/>
      <c r="G22" s="117"/>
      <c r="H22" s="117"/>
      <c r="I22" s="117"/>
      <c r="J22" s="117"/>
      <c r="K22" s="118"/>
    </row>
    <row r="23" spans="1:13" ht="19.5" customHeight="1">
      <c r="A23" s="49">
        <f t="shared" si="1"/>
        <v>46430</v>
      </c>
      <c r="B23" s="52" t="str">
        <f t="shared" si="0"/>
        <v>金</v>
      </c>
      <c r="C23" s="54"/>
      <c r="D23" s="23"/>
      <c r="E23" s="24"/>
      <c r="F23" s="26"/>
      <c r="G23" s="117"/>
      <c r="H23" s="117"/>
      <c r="I23" s="117"/>
      <c r="J23" s="117"/>
      <c r="K23" s="118"/>
    </row>
    <row r="24" spans="1:13" s="6" customFormat="1" ht="19.5" customHeight="1">
      <c r="A24" s="49">
        <f t="shared" si="1"/>
        <v>46431</v>
      </c>
      <c r="B24" s="52" t="str">
        <f t="shared" si="0"/>
        <v>土</v>
      </c>
      <c r="C24" s="55"/>
      <c r="D24" s="27"/>
      <c r="E24" s="24"/>
      <c r="F24" s="26"/>
      <c r="G24" s="117"/>
      <c r="H24" s="117"/>
      <c r="I24" s="117"/>
      <c r="J24" s="117"/>
      <c r="K24" s="118"/>
      <c r="L24" s="4"/>
      <c r="M24"/>
    </row>
    <row r="25" spans="1:13" s="6" customFormat="1" ht="19.5" customHeight="1">
      <c r="A25" s="49">
        <f t="shared" si="1"/>
        <v>46432</v>
      </c>
      <c r="B25" s="52" t="str">
        <f t="shared" si="0"/>
        <v>日</v>
      </c>
      <c r="C25" s="55"/>
      <c r="D25" s="27"/>
      <c r="E25" s="24"/>
      <c r="F25" s="26"/>
      <c r="G25" s="117"/>
      <c r="H25" s="117"/>
      <c r="I25" s="117"/>
      <c r="J25" s="117"/>
      <c r="K25" s="118"/>
      <c r="L25" s="4"/>
      <c r="M25"/>
    </row>
    <row r="26" spans="1:13" ht="19.5" customHeight="1">
      <c r="A26" s="49">
        <f t="shared" si="1"/>
        <v>46433</v>
      </c>
      <c r="B26" s="52" t="str">
        <f t="shared" si="0"/>
        <v>月</v>
      </c>
      <c r="C26" s="54"/>
      <c r="D26" s="23"/>
      <c r="E26" s="24"/>
      <c r="F26" s="26"/>
      <c r="G26" s="117"/>
      <c r="H26" s="117"/>
      <c r="I26" s="117"/>
      <c r="J26" s="117"/>
      <c r="K26" s="118"/>
    </row>
    <row r="27" spans="1:13" ht="19.5" customHeight="1">
      <c r="A27" s="49">
        <f t="shared" si="1"/>
        <v>46434</v>
      </c>
      <c r="B27" s="52" t="str">
        <f t="shared" si="0"/>
        <v>火</v>
      </c>
      <c r="C27" s="54"/>
      <c r="D27" s="23"/>
      <c r="E27" s="24"/>
      <c r="F27" s="26"/>
      <c r="G27" s="117"/>
      <c r="H27" s="117"/>
      <c r="I27" s="117"/>
      <c r="J27" s="117"/>
      <c r="K27" s="118"/>
    </row>
    <row r="28" spans="1:13" ht="19.5" customHeight="1">
      <c r="A28" s="49">
        <f t="shared" si="1"/>
        <v>46435</v>
      </c>
      <c r="B28" s="52" t="str">
        <f t="shared" si="0"/>
        <v>水</v>
      </c>
      <c r="C28" s="54"/>
      <c r="D28" s="23"/>
      <c r="E28" s="24"/>
      <c r="F28" s="26"/>
      <c r="G28" s="117"/>
      <c r="H28" s="117"/>
      <c r="I28" s="117"/>
      <c r="J28" s="117"/>
      <c r="K28" s="118"/>
    </row>
    <row r="29" spans="1:13" ht="19.5" customHeight="1">
      <c r="A29" s="49">
        <f t="shared" si="1"/>
        <v>46436</v>
      </c>
      <c r="B29" s="52" t="str">
        <f t="shared" si="0"/>
        <v>木</v>
      </c>
      <c r="C29" s="54"/>
      <c r="D29" s="23"/>
      <c r="E29" s="24"/>
      <c r="F29" s="26"/>
      <c r="G29" s="117"/>
      <c r="H29" s="117"/>
      <c r="I29" s="117"/>
      <c r="J29" s="117"/>
      <c r="K29" s="118"/>
    </row>
    <row r="30" spans="1:13" ht="19.5" customHeight="1">
      <c r="A30" s="49">
        <f t="shared" si="1"/>
        <v>46437</v>
      </c>
      <c r="B30" s="52" t="str">
        <f t="shared" si="0"/>
        <v>金</v>
      </c>
      <c r="C30" s="54"/>
      <c r="D30" s="23"/>
      <c r="E30" s="24"/>
      <c r="F30" s="26"/>
      <c r="G30" s="117"/>
      <c r="H30" s="117"/>
      <c r="I30" s="117"/>
      <c r="J30" s="117"/>
      <c r="K30" s="118"/>
    </row>
    <row r="31" spans="1:13" s="6" customFormat="1" ht="19.5" customHeight="1">
      <c r="A31" s="49">
        <f t="shared" si="1"/>
        <v>46438</v>
      </c>
      <c r="B31" s="52" t="str">
        <f t="shared" si="0"/>
        <v>土</v>
      </c>
      <c r="C31" s="54"/>
      <c r="D31" s="23"/>
      <c r="E31" s="24"/>
      <c r="F31" s="26"/>
      <c r="G31" s="117"/>
      <c r="H31" s="117"/>
      <c r="I31" s="117"/>
      <c r="J31" s="117"/>
      <c r="K31" s="118"/>
      <c r="L31" s="4"/>
      <c r="M31"/>
    </row>
    <row r="32" spans="1:13" s="6" customFormat="1" ht="19.5" customHeight="1">
      <c r="A32" s="49">
        <f t="shared" si="1"/>
        <v>46439</v>
      </c>
      <c r="B32" s="52" t="str">
        <f t="shared" si="0"/>
        <v>日</v>
      </c>
      <c r="C32" s="55"/>
      <c r="D32" s="27"/>
      <c r="E32" s="24"/>
      <c r="F32" s="26"/>
      <c r="G32" s="117"/>
      <c r="H32" s="117"/>
      <c r="I32" s="117"/>
      <c r="J32" s="117"/>
      <c r="K32" s="118"/>
      <c r="L32" s="4"/>
      <c r="M32"/>
    </row>
    <row r="33" spans="1:13" ht="19.5" customHeight="1">
      <c r="A33" s="49">
        <f t="shared" si="1"/>
        <v>46440</v>
      </c>
      <c r="B33" s="52" t="str">
        <f t="shared" si="0"/>
        <v>月</v>
      </c>
      <c r="C33" s="54"/>
      <c r="D33" s="23"/>
      <c r="E33" s="24"/>
      <c r="F33" s="26"/>
      <c r="G33" s="117"/>
      <c r="H33" s="117"/>
      <c r="I33" s="117"/>
      <c r="J33" s="117"/>
      <c r="K33" s="118"/>
    </row>
    <row r="34" spans="1:13" ht="19.5" customHeight="1">
      <c r="A34" s="49">
        <f t="shared" si="1"/>
        <v>46441</v>
      </c>
      <c r="B34" s="52" t="s">
        <v>40</v>
      </c>
      <c r="C34" s="54"/>
      <c r="D34" s="23"/>
      <c r="E34" s="24"/>
      <c r="F34" s="26"/>
      <c r="G34" s="117"/>
      <c r="H34" s="117"/>
      <c r="I34" s="117"/>
      <c r="J34" s="117"/>
      <c r="K34" s="118"/>
    </row>
    <row r="35" spans="1:13" ht="19.5" customHeight="1">
      <c r="A35" s="49">
        <f t="shared" si="1"/>
        <v>46442</v>
      </c>
      <c r="B35" s="52" t="str">
        <f t="shared" si="0"/>
        <v>水</v>
      </c>
      <c r="C35" s="54"/>
      <c r="D35" s="23"/>
      <c r="E35" s="24"/>
      <c r="F35" s="26"/>
      <c r="G35" s="117"/>
      <c r="H35" s="117"/>
      <c r="I35" s="117"/>
      <c r="J35" s="117"/>
      <c r="K35" s="118"/>
    </row>
    <row r="36" spans="1:13" ht="19.5" customHeight="1">
      <c r="A36" s="49">
        <f t="shared" si="1"/>
        <v>46443</v>
      </c>
      <c r="B36" s="52" t="str">
        <f t="shared" si="0"/>
        <v>木</v>
      </c>
      <c r="C36" s="54"/>
      <c r="D36" s="23"/>
      <c r="E36" s="24"/>
      <c r="F36" s="26"/>
      <c r="G36" s="117"/>
      <c r="H36" s="117"/>
      <c r="I36" s="117"/>
      <c r="J36" s="117"/>
      <c r="K36" s="118"/>
    </row>
    <row r="37" spans="1:13" ht="19.5" customHeight="1">
      <c r="A37" s="49">
        <f t="shared" si="1"/>
        <v>46444</v>
      </c>
      <c r="B37" s="52" t="str">
        <f t="shared" si="0"/>
        <v>金</v>
      </c>
      <c r="C37" s="54"/>
      <c r="D37" s="23"/>
      <c r="E37" s="24"/>
      <c r="F37" s="26"/>
      <c r="G37" s="117"/>
      <c r="H37" s="117"/>
      <c r="I37" s="117"/>
      <c r="J37" s="117"/>
      <c r="K37" s="118"/>
    </row>
    <row r="38" spans="1:13" s="6" customFormat="1" ht="19.5" customHeight="1">
      <c r="A38" s="49">
        <f t="shared" si="1"/>
        <v>46445</v>
      </c>
      <c r="B38" s="52" t="str">
        <f t="shared" ref="B38" si="2">TEXT(A38,"aaa")</f>
        <v>土</v>
      </c>
      <c r="C38" s="55"/>
      <c r="D38" s="27"/>
      <c r="E38" s="24"/>
      <c r="F38" s="26"/>
      <c r="G38" s="117"/>
      <c r="H38" s="117"/>
      <c r="I38" s="117"/>
      <c r="J38" s="117"/>
      <c r="K38" s="118"/>
      <c r="L38" s="4"/>
      <c r="M38"/>
    </row>
    <row r="39" spans="1:13" s="6" customFormat="1" ht="19.5" customHeight="1" thickBot="1">
      <c r="A39" s="49">
        <f t="shared" si="1"/>
        <v>46446</v>
      </c>
      <c r="B39" s="52" t="str">
        <f t="shared" si="0"/>
        <v>日</v>
      </c>
      <c r="C39" s="55"/>
      <c r="D39" s="27"/>
      <c r="E39" s="24"/>
      <c r="F39" s="26"/>
      <c r="G39" s="117"/>
      <c r="H39" s="117"/>
      <c r="I39" s="117"/>
      <c r="J39" s="117"/>
      <c r="K39" s="118"/>
      <c r="L39" s="4"/>
      <c r="M39"/>
    </row>
    <row r="40" spans="1:13" ht="15" customHeight="1" thickBot="1">
      <c r="A40" s="129" t="s">
        <v>29</v>
      </c>
      <c r="B40" s="130"/>
      <c r="C40" s="35"/>
      <c r="D40" s="39"/>
      <c r="E40" s="34">
        <f>SUM(E12:E39)</f>
        <v>0</v>
      </c>
      <c r="F40" s="67"/>
      <c r="G40" s="67"/>
      <c r="H40" s="67"/>
      <c r="I40" s="67"/>
      <c r="J40" s="67"/>
      <c r="K40" s="67"/>
    </row>
    <row r="41" spans="1:13" ht="18" customHeight="1" thickBot="1">
      <c r="A41" s="131"/>
      <c r="B41" s="132"/>
      <c r="C41" s="36">
        <f>A2</f>
        <v>46419</v>
      </c>
      <c r="D41" s="37" t="s">
        <v>24</v>
      </c>
      <c r="E41" s="38">
        <f>7.5*18</f>
        <v>135</v>
      </c>
      <c r="F41" s="12"/>
      <c r="K41" s="9" t="s">
        <v>28</v>
      </c>
    </row>
    <row r="42" spans="1:13" ht="18" customHeight="1" thickBot="1">
      <c r="A42" s="133"/>
      <c r="B42" s="134"/>
      <c r="C42" s="85"/>
      <c r="D42" s="86" t="s">
        <v>39</v>
      </c>
      <c r="E42" s="107">
        <f>E40-E41</f>
        <v>-135</v>
      </c>
      <c r="F42" s="11"/>
      <c r="K42" s="123"/>
    </row>
    <row r="43" spans="1:13" ht="18" customHeight="1" thickBot="1">
      <c r="B43" s="8"/>
      <c r="C43" s="17"/>
      <c r="D43" s="16"/>
      <c r="E43" s="10"/>
      <c r="F43" s="11"/>
      <c r="J43" s="1"/>
      <c r="K43" s="124"/>
    </row>
    <row r="44" spans="1:13" ht="18" customHeight="1">
      <c r="B44" s="8"/>
      <c r="C44" s="137" t="s">
        <v>12</v>
      </c>
      <c r="D44" s="119" t="s">
        <v>3</v>
      </c>
      <c r="E44" s="14" t="s">
        <v>9</v>
      </c>
      <c r="F44" s="31" t="s">
        <v>4</v>
      </c>
      <c r="K44" s="124"/>
    </row>
    <row r="45" spans="1:13" ht="18" customHeight="1">
      <c r="B45" s="8"/>
      <c r="C45" s="137"/>
      <c r="D45" s="120"/>
      <c r="E45" s="13" t="s">
        <v>10</v>
      </c>
      <c r="F45" s="32" t="s">
        <v>4</v>
      </c>
      <c r="K45" s="124"/>
      <c r="M45" s="3"/>
    </row>
    <row r="46" spans="1:13" ht="18" customHeight="1" thickBot="1">
      <c r="B46" s="8"/>
      <c r="C46" s="15" t="s">
        <v>12</v>
      </c>
      <c r="D46" s="121" t="s">
        <v>11</v>
      </c>
      <c r="E46" s="122"/>
      <c r="F46" s="33" t="s">
        <v>4</v>
      </c>
      <c r="K46" s="125"/>
      <c r="M46" s="3"/>
    </row>
    <row r="47" spans="1:13" ht="18" customHeight="1" thickBot="1">
      <c r="A47" s="48"/>
      <c r="B47" s="48"/>
      <c r="C47" s="48"/>
      <c r="D47" s="48"/>
      <c r="E47" s="48"/>
      <c r="F47" s="48"/>
      <c r="G47" s="48"/>
      <c r="H47" s="48"/>
      <c r="I47" s="48"/>
      <c r="M47" s="3"/>
    </row>
    <row r="48" spans="1:13" ht="18" customHeight="1" thickTop="1">
      <c r="A48"/>
      <c r="B48"/>
      <c r="C48" s="141" t="s">
        <v>30</v>
      </c>
      <c r="D48" s="126" t="s">
        <v>32</v>
      </c>
      <c r="E48" s="127"/>
      <c r="F48" s="128"/>
      <c r="G48" s="100">
        <v>46448</v>
      </c>
      <c r="M48" s="3"/>
    </row>
    <row r="49" spans="1:13" ht="18" customHeight="1" thickBot="1">
      <c r="A49"/>
      <c r="B49"/>
      <c r="C49" s="142"/>
      <c r="D49" s="113" t="s">
        <v>31</v>
      </c>
      <c r="E49" s="114"/>
      <c r="F49" s="115"/>
      <c r="G49" s="101">
        <v>46450</v>
      </c>
      <c r="M49" s="3"/>
    </row>
    <row r="50" spans="1:13" ht="14.25" customHeight="1" thickTop="1">
      <c r="A50" s="4"/>
      <c r="B50" s="18"/>
      <c r="C50" s="19"/>
      <c r="D50" s="19"/>
      <c r="E50" s="20"/>
    </row>
    <row r="51" spans="1:13" s="5" customFormat="1" ht="22.5" customHeight="1">
      <c r="A51" s="135" t="s">
        <v>33</v>
      </c>
      <c r="B51" s="136"/>
      <c r="C51" s="136"/>
      <c r="D51" s="136"/>
      <c r="E51" s="136"/>
      <c r="F51" s="136"/>
      <c r="G51" s="136"/>
      <c r="H51" s="136"/>
      <c r="I51" s="136"/>
      <c r="J51" s="136"/>
      <c r="K51" s="136"/>
      <c r="L51" s="47"/>
      <c r="M51"/>
    </row>
    <row r="52" spans="1:13" s="5" customFormat="1" ht="22.5" customHeight="1">
      <c r="A52" s="136"/>
      <c r="B52" s="136"/>
      <c r="C52" s="136"/>
      <c r="D52" s="136"/>
      <c r="E52" s="136"/>
      <c r="F52" s="136"/>
      <c r="G52" s="136"/>
      <c r="H52" s="136"/>
      <c r="I52" s="136"/>
      <c r="J52" s="136"/>
      <c r="K52" s="136"/>
      <c r="L52" s="47"/>
      <c r="M52"/>
    </row>
    <row r="53" spans="1:13" s="5" customFormat="1" ht="22.5" customHeight="1">
      <c r="A53" s="136"/>
      <c r="B53" s="136"/>
      <c r="C53" s="136"/>
      <c r="D53" s="136"/>
      <c r="E53" s="136"/>
      <c r="F53" s="136"/>
      <c r="G53" s="136"/>
      <c r="H53" s="136"/>
      <c r="I53" s="136"/>
      <c r="J53" s="136"/>
      <c r="K53" s="136"/>
      <c r="L53" s="47"/>
    </row>
    <row r="54" spans="1:13" s="5" customFormat="1" ht="22.5" customHeight="1">
      <c r="A54" s="136"/>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96.75" customHeight="1">
      <c r="A58" s="136"/>
      <c r="B58" s="136"/>
      <c r="C58" s="136"/>
      <c r="D58" s="136"/>
      <c r="E58" s="136"/>
      <c r="F58" s="136"/>
      <c r="G58" s="136"/>
      <c r="H58" s="136"/>
      <c r="I58" s="136"/>
      <c r="J58" s="136"/>
      <c r="K58" s="136"/>
      <c r="L58" s="47"/>
    </row>
    <row r="59" spans="1:13" ht="16.5">
      <c r="M59" s="5"/>
    </row>
    <row r="60" spans="1:13" ht="16.5">
      <c r="M60" s="5"/>
    </row>
  </sheetData>
  <mergeCells count="58">
    <mergeCell ref="G38:K38"/>
    <mergeCell ref="A51:K58"/>
    <mergeCell ref="G35:K35"/>
    <mergeCell ref="G36:K36"/>
    <mergeCell ref="G37:K37"/>
    <mergeCell ref="G39:K39"/>
    <mergeCell ref="C44:C45"/>
    <mergeCell ref="D44:D45"/>
    <mergeCell ref="D46:E46"/>
    <mergeCell ref="C48:C49"/>
    <mergeCell ref="D48:F48"/>
    <mergeCell ref="D49:F49"/>
    <mergeCell ref="K42:K46"/>
    <mergeCell ref="A40:B42"/>
    <mergeCell ref="G34:K34"/>
    <mergeCell ref="G23:K23"/>
    <mergeCell ref="G24:K24"/>
    <mergeCell ref="G25:K25"/>
    <mergeCell ref="G26:K26"/>
    <mergeCell ref="G27:K27"/>
    <mergeCell ref="G28:K28"/>
    <mergeCell ref="G29:K29"/>
    <mergeCell ref="G30:K30"/>
    <mergeCell ref="G31:K31"/>
    <mergeCell ref="G32:K32"/>
    <mergeCell ref="G33:K33"/>
    <mergeCell ref="G22:K22"/>
    <mergeCell ref="G10:K11"/>
    <mergeCell ref="G12:K12"/>
    <mergeCell ref="G13:K13"/>
    <mergeCell ref="G14:K14"/>
    <mergeCell ref="G15:K15"/>
    <mergeCell ref="G16:K16"/>
    <mergeCell ref="G17:K17"/>
    <mergeCell ref="G18:K18"/>
    <mergeCell ref="G19:K19"/>
    <mergeCell ref="G20:K20"/>
    <mergeCell ref="G21:K21"/>
    <mergeCell ref="A6:D6"/>
    <mergeCell ref="E6:F6"/>
    <mergeCell ref="G5:K5"/>
    <mergeCell ref="G6:K6"/>
    <mergeCell ref="F10:F11"/>
    <mergeCell ref="A5:B5"/>
    <mergeCell ref="C5:D5"/>
    <mergeCell ref="E5:F5"/>
    <mergeCell ref="A10:A11"/>
    <mergeCell ref="B10:B11"/>
    <mergeCell ref="C10:C11"/>
    <mergeCell ref="D10:D11"/>
    <mergeCell ref="E10:E11"/>
    <mergeCell ref="J1:K1"/>
    <mergeCell ref="A2:K2"/>
    <mergeCell ref="A4:B4"/>
    <mergeCell ref="C4:D4"/>
    <mergeCell ref="E4:F4"/>
    <mergeCell ref="G4:I4"/>
    <mergeCell ref="J4:K4"/>
  </mergeCells>
  <phoneticPr fontId="2"/>
  <conditionalFormatting sqref="A12:K39">
    <cfRule type="expression" dxfId="17" priority="3">
      <formula>$B12="祝"</formula>
    </cfRule>
    <cfRule type="expression" dxfId="16" priority="4">
      <formula>$B12="土"</formula>
    </cfRule>
    <cfRule type="expression" dxfId="15" priority="5">
      <formula>$B12="日"</formula>
    </cfRule>
  </conditionalFormatting>
  <conditionalFormatting sqref="C4:D4">
    <cfRule type="expression" dxfId="14" priority="15">
      <formula>$C$4&lt;&gt;""</formula>
    </cfRule>
  </conditionalFormatting>
  <conditionalFormatting sqref="C5:D5">
    <cfRule type="expression" dxfId="13" priority="14">
      <formula>$C$5&lt;&gt;""</formula>
    </cfRule>
  </conditionalFormatting>
  <conditionalFormatting sqref="G5">
    <cfRule type="expression" dxfId="12" priority="2">
      <formula>$G$5&lt;&gt;""</formula>
    </cfRule>
  </conditionalFormatting>
  <conditionalFormatting sqref="G6">
    <cfRule type="expression" dxfId="11" priority="1">
      <formula>$G$6&lt;&gt;""</formula>
    </cfRule>
  </conditionalFormatting>
  <conditionalFormatting sqref="G4:I4">
    <cfRule type="expression" dxfId="10" priority="13">
      <formula>$G$4&lt;&gt;""</formula>
    </cfRule>
  </conditionalFormatting>
  <dataValidations count="1">
    <dataValidation type="list" allowBlank="1" showInputMessage="1" showErrorMessage="1" sqref="F12:F39" xr:uid="{00000000-0002-0000-0A00-000002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6"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8" id="{185AB3EB-BE90-448D-AAAB-BFBA25D06F74}">
            <xm:f>'4月'!#REF!&lt;&gt;""</xm:f>
            <x14:dxf>
              <fill>
                <patternFill patternType="none">
                  <bgColor auto="1"/>
                </patternFill>
              </fill>
            </x14:dxf>
          </x14:cfRule>
          <xm:sqref>G7:I8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61"/>
  <sheetViews>
    <sheetView view="pageBreakPreview" zoomScaleNormal="100" zoomScaleSheetLayoutView="100" workbookViewId="0">
      <selection activeCell="F7" sqref="F7"/>
    </sheetView>
  </sheetViews>
  <sheetFormatPr defaultRowHeight="13"/>
  <cols>
    <col min="1" max="1" width="5.7265625" style="1" customWidth="1"/>
    <col min="2" max="2" width="5.6328125" style="1" customWidth="1"/>
    <col min="3" max="4" width="16.36328125" customWidth="1"/>
    <col min="5" max="5" width="12" customWidth="1"/>
    <col min="6" max="6" width="13.08984375" style="1" customWidth="1"/>
    <col min="7" max="7" width="20.6328125" customWidth="1"/>
    <col min="8" max="9" width="10.6328125"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EDATE('4月'!A2,11)</f>
        <v>46447</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G7" s="70"/>
      <c r="H7" s="70"/>
      <c r="I7" s="70"/>
      <c r="J7" s="71"/>
      <c r="K7" s="80"/>
      <c r="L7" s="80"/>
    </row>
    <row r="8" spans="1:13" ht="15" customHeight="1">
      <c r="A8" s="68"/>
      <c r="B8" s="69"/>
      <c r="C8" s="69"/>
      <c r="D8" s="69"/>
      <c r="E8" s="1"/>
      <c r="G8" s="70"/>
      <c r="H8" s="70"/>
      <c r="I8" s="70"/>
      <c r="J8" s="71"/>
      <c r="K8" s="80"/>
    </row>
    <row r="9" spans="1:13" s="3" customFormat="1" ht="19.5" customHeight="1" thickBot="1">
      <c r="A9" s="2"/>
      <c r="B9" s="7"/>
      <c r="E9" t="s">
        <v>25</v>
      </c>
      <c r="F9" s="7"/>
      <c r="L9" s="2"/>
    </row>
    <row r="10" spans="1:13" ht="19.5" customHeight="1">
      <c r="A10" s="174" t="s">
        <v>0</v>
      </c>
      <c r="B10" s="165" t="s">
        <v>1</v>
      </c>
      <c r="C10" s="196" t="s">
        <v>7</v>
      </c>
      <c r="D10" s="145" t="s">
        <v>8</v>
      </c>
      <c r="E10" s="182" t="s">
        <v>15</v>
      </c>
      <c r="F10" s="176" t="s">
        <v>2</v>
      </c>
      <c r="G10" s="178" t="s">
        <v>34</v>
      </c>
      <c r="H10" s="178" t="s">
        <v>16</v>
      </c>
      <c r="I10" s="178" t="s">
        <v>16</v>
      </c>
      <c r="J10" s="178" t="s">
        <v>16</v>
      </c>
      <c r="K10" s="179" t="s">
        <v>16</v>
      </c>
    </row>
    <row r="11" spans="1:13" s="1" customFormat="1" ht="19.5" customHeight="1" thickBot="1">
      <c r="A11" s="175"/>
      <c r="B11" s="149"/>
      <c r="C11" s="197"/>
      <c r="D11" s="146"/>
      <c r="E11" s="183"/>
      <c r="F11" s="177"/>
      <c r="G11" s="180" t="s">
        <v>16</v>
      </c>
      <c r="H11" s="180" t="s">
        <v>16</v>
      </c>
      <c r="I11" s="180" t="s">
        <v>16</v>
      </c>
      <c r="J11" s="180" t="s">
        <v>16</v>
      </c>
      <c r="K11" s="181" t="s">
        <v>16</v>
      </c>
      <c r="L11" s="4"/>
    </row>
    <row r="12" spans="1:13" ht="19.5" customHeight="1">
      <c r="A12" s="50">
        <f>A2</f>
        <v>46447</v>
      </c>
      <c r="B12" s="51" t="str">
        <f>TEXT(A12,"aaa")</f>
        <v>月</v>
      </c>
      <c r="C12" s="56"/>
      <c r="D12" s="21"/>
      <c r="E12" s="24"/>
      <c r="F12" s="22"/>
      <c r="G12" s="200"/>
      <c r="H12" s="200"/>
      <c r="I12" s="200"/>
      <c r="J12" s="200"/>
      <c r="K12" s="201"/>
      <c r="M12" t="s">
        <v>18</v>
      </c>
    </row>
    <row r="13" spans="1:13" ht="19.5" customHeight="1">
      <c r="A13" s="49">
        <f>A12+1</f>
        <v>46448</v>
      </c>
      <c r="B13" s="52" t="str">
        <f t="shared" ref="B13:B42" si="0">TEXT(A13,"aaa")</f>
        <v>火</v>
      </c>
      <c r="C13" s="54"/>
      <c r="D13" s="23"/>
      <c r="E13" s="24"/>
      <c r="F13" s="25"/>
      <c r="G13" s="117"/>
      <c r="H13" s="117"/>
      <c r="I13" s="117"/>
      <c r="J13" s="117"/>
      <c r="K13" s="118"/>
      <c r="M13" t="s">
        <v>19</v>
      </c>
    </row>
    <row r="14" spans="1:13" ht="19.5" customHeight="1">
      <c r="A14" s="49">
        <f t="shared" ref="A14:A42" si="1">A13+1</f>
        <v>46449</v>
      </c>
      <c r="B14" s="52" t="str">
        <f t="shared" si="0"/>
        <v>水</v>
      </c>
      <c r="C14" s="54"/>
      <c r="D14" s="23"/>
      <c r="E14" s="24"/>
      <c r="F14" s="26"/>
      <c r="G14" s="117"/>
      <c r="H14" s="117"/>
      <c r="I14" s="117"/>
      <c r="J14" s="117"/>
      <c r="K14" s="118"/>
      <c r="M14" t="s">
        <v>35</v>
      </c>
    </row>
    <row r="15" spans="1:13" ht="19.5" customHeight="1">
      <c r="A15" s="49">
        <f t="shared" si="1"/>
        <v>46450</v>
      </c>
      <c r="B15" s="52" t="str">
        <f t="shared" si="0"/>
        <v>木</v>
      </c>
      <c r="C15" s="54"/>
      <c r="D15" s="23"/>
      <c r="E15" s="24"/>
      <c r="F15" s="26"/>
      <c r="G15" s="117"/>
      <c r="H15" s="117"/>
      <c r="I15" s="117"/>
      <c r="J15" s="117"/>
      <c r="K15" s="118"/>
      <c r="M15" t="s">
        <v>20</v>
      </c>
    </row>
    <row r="16" spans="1:13" ht="19.5" customHeight="1">
      <c r="A16" s="49">
        <f t="shared" si="1"/>
        <v>46451</v>
      </c>
      <c r="B16" s="52" t="str">
        <f t="shared" si="0"/>
        <v>金</v>
      </c>
      <c r="C16" s="54"/>
      <c r="D16" s="23"/>
      <c r="E16" s="24"/>
      <c r="F16" s="26"/>
      <c r="G16" s="117"/>
      <c r="H16" s="117"/>
      <c r="I16" s="117"/>
      <c r="J16" s="117"/>
      <c r="K16" s="118"/>
      <c r="M16" t="s">
        <v>21</v>
      </c>
    </row>
    <row r="17" spans="1:13" s="6" customFormat="1" ht="19.5" customHeight="1">
      <c r="A17" s="49">
        <f t="shared" si="1"/>
        <v>46452</v>
      </c>
      <c r="B17" s="52" t="str">
        <f t="shared" si="0"/>
        <v>土</v>
      </c>
      <c r="C17" s="55"/>
      <c r="D17" s="27"/>
      <c r="E17" s="24"/>
      <c r="F17" s="26"/>
      <c r="G17" s="117"/>
      <c r="H17" s="117"/>
      <c r="I17" s="117"/>
      <c r="J17" s="117"/>
      <c r="K17" s="118"/>
      <c r="L17" s="4"/>
      <c r="M17" t="s">
        <v>22</v>
      </c>
    </row>
    <row r="18" spans="1:13" s="6" customFormat="1" ht="19.5" customHeight="1">
      <c r="A18" s="49">
        <f t="shared" si="1"/>
        <v>46453</v>
      </c>
      <c r="B18" s="52" t="str">
        <f t="shared" si="0"/>
        <v>日</v>
      </c>
      <c r="C18" s="55"/>
      <c r="D18" s="27"/>
      <c r="E18" s="24"/>
      <c r="F18" s="26"/>
      <c r="G18" s="117"/>
      <c r="H18" s="117"/>
      <c r="I18" s="117"/>
      <c r="J18" s="117"/>
      <c r="K18" s="118"/>
      <c r="L18" s="4"/>
      <c r="M18" t="s">
        <v>23</v>
      </c>
    </row>
    <row r="19" spans="1:13" ht="19.5" customHeight="1">
      <c r="A19" s="49">
        <f t="shared" si="1"/>
        <v>46454</v>
      </c>
      <c r="B19" s="52" t="str">
        <f t="shared" si="0"/>
        <v>月</v>
      </c>
      <c r="C19" s="54"/>
      <c r="D19" s="23"/>
      <c r="E19" s="24"/>
      <c r="F19" s="26"/>
      <c r="G19" s="117"/>
      <c r="H19" s="117"/>
      <c r="I19" s="117"/>
      <c r="J19" s="117"/>
      <c r="K19" s="118"/>
    </row>
    <row r="20" spans="1:13" ht="19.5" customHeight="1">
      <c r="A20" s="49">
        <f t="shared" si="1"/>
        <v>46455</v>
      </c>
      <c r="B20" s="52" t="str">
        <f t="shared" si="0"/>
        <v>火</v>
      </c>
      <c r="C20" s="54"/>
      <c r="D20" s="23"/>
      <c r="E20" s="24"/>
      <c r="F20" s="26"/>
      <c r="G20" s="117"/>
      <c r="H20" s="117"/>
      <c r="I20" s="117"/>
      <c r="J20" s="117"/>
      <c r="K20" s="118"/>
    </row>
    <row r="21" spans="1:13" ht="19.5" customHeight="1">
      <c r="A21" s="49">
        <f t="shared" si="1"/>
        <v>46456</v>
      </c>
      <c r="B21" s="52" t="str">
        <f t="shared" si="0"/>
        <v>水</v>
      </c>
      <c r="C21" s="54"/>
      <c r="D21" s="23"/>
      <c r="E21" s="24"/>
      <c r="F21" s="25"/>
      <c r="G21" s="117"/>
      <c r="H21" s="117"/>
      <c r="I21" s="117"/>
      <c r="J21" s="117"/>
      <c r="K21" s="118"/>
    </row>
    <row r="22" spans="1:13" ht="19.5" customHeight="1">
      <c r="A22" s="49">
        <f t="shared" si="1"/>
        <v>46457</v>
      </c>
      <c r="B22" s="52" t="str">
        <f t="shared" si="0"/>
        <v>木</v>
      </c>
      <c r="C22" s="54"/>
      <c r="D22" s="23"/>
      <c r="E22" s="24"/>
      <c r="F22" s="26"/>
      <c r="G22" s="117"/>
      <c r="H22" s="117"/>
      <c r="I22" s="117"/>
      <c r="J22" s="117"/>
      <c r="K22" s="118"/>
    </row>
    <row r="23" spans="1:13" ht="19.5" customHeight="1">
      <c r="A23" s="49">
        <f t="shared" si="1"/>
        <v>46458</v>
      </c>
      <c r="B23" s="52" t="str">
        <f t="shared" si="0"/>
        <v>金</v>
      </c>
      <c r="C23" s="54"/>
      <c r="D23" s="23"/>
      <c r="E23" s="24"/>
      <c r="F23" s="26"/>
      <c r="G23" s="117"/>
      <c r="H23" s="117"/>
      <c r="I23" s="117"/>
      <c r="J23" s="117"/>
      <c r="K23" s="118"/>
    </row>
    <row r="24" spans="1:13" s="6" customFormat="1" ht="19.5" customHeight="1">
      <c r="A24" s="49">
        <f t="shared" si="1"/>
        <v>46459</v>
      </c>
      <c r="B24" s="52" t="str">
        <f t="shared" si="0"/>
        <v>土</v>
      </c>
      <c r="C24" s="55"/>
      <c r="D24" s="27"/>
      <c r="E24" s="24"/>
      <c r="F24" s="26"/>
      <c r="G24" s="117"/>
      <c r="H24" s="117"/>
      <c r="I24" s="117"/>
      <c r="J24" s="117"/>
      <c r="K24" s="118"/>
      <c r="L24" s="4"/>
      <c r="M24"/>
    </row>
    <row r="25" spans="1:13" s="6" customFormat="1" ht="19.5" customHeight="1">
      <c r="A25" s="49">
        <f t="shared" si="1"/>
        <v>46460</v>
      </c>
      <c r="B25" s="52" t="str">
        <f t="shared" si="0"/>
        <v>日</v>
      </c>
      <c r="C25" s="55"/>
      <c r="D25" s="27"/>
      <c r="E25" s="24"/>
      <c r="F25" s="26"/>
      <c r="G25" s="117"/>
      <c r="H25" s="117"/>
      <c r="I25" s="117"/>
      <c r="J25" s="117"/>
      <c r="K25" s="118"/>
      <c r="L25" s="4"/>
      <c r="M25"/>
    </row>
    <row r="26" spans="1:13" ht="19.5" customHeight="1">
      <c r="A26" s="49">
        <f t="shared" si="1"/>
        <v>46461</v>
      </c>
      <c r="B26" s="52" t="str">
        <f t="shared" si="0"/>
        <v>月</v>
      </c>
      <c r="C26" s="54"/>
      <c r="D26" s="23"/>
      <c r="E26" s="24"/>
      <c r="F26" s="26"/>
      <c r="G26" s="117"/>
      <c r="H26" s="117"/>
      <c r="I26" s="117"/>
      <c r="J26" s="117"/>
      <c r="K26" s="118"/>
    </row>
    <row r="27" spans="1:13" ht="19.5" customHeight="1">
      <c r="A27" s="49">
        <f t="shared" si="1"/>
        <v>46462</v>
      </c>
      <c r="B27" s="52" t="str">
        <f t="shared" si="0"/>
        <v>火</v>
      </c>
      <c r="C27" s="54"/>
      <c r="D27" s="23"/>
      <c r="E27" s="24"/>
      <c r="F27" s="26"/>
      <c r="G27" s="117"/>
      <c r="H27" s="117"/>
      <c r="I27" s="117"/>
      <c r="J27" s="117"/>
      <c r="K27" s="118"/>
    </row>
    <row r="28" spans="1:13" ht="19.5" customHeight="1">
      <c r="A28" s="49">
        <f t="shared" si="1"/>
        <v>46463</v>
      </c>
      <c r="B28" s="52" t="str">
        <f t="shared" si="0"/>
        <v>水</v>
      </c>
      <c r="C28" s="54"/>
      <c r="D28" s="23"/>
      <c r="E28" s="24"/>
      <c r="F28" s="26"/>
      <c r="G28" s="117"/>
      <c r="H28" s="117"/>
      <c r="I28" s="117"/>
      <c r="J28" s="117"/>
      <c r="K28" s="118"/>
    </row>
    <row r="29" spans="1:13" ht="19.5" customHeight="1">
      <c r="A29" s="49">
        <f t="shared" si="1"/>
        <v>46464</v>
      </c>
      <c r="B29" s="52" t="str">
        <f t="shared" si="0"/>
        <v>木</v>
      </c>
      <c r="C29" s="54"/>
      <c r="D29" s="23"/>
      <c r="E29" s="24"/>
      <c r="F29" s="26"/>
      <c r="G29" s="117"/>
      <c r="H29" s="117"/>
      <c r="I29" s="117"/>
      <c r="J29" s="117"/>
      <c r="K29" s="118"/>
    </row>
    <row r="30" spans="1:13" ht="19.5" customHeight="1">
      <c r="A30" s="49">
        <f t="shared" si="1"/>
        <v>46465</v>
      </c>
      <c r="B30" s="52" t="str">
        <f t="shared" si="0"/>
        <v>金</v>
      </c>
      <c r="C30" s="54"/>
      <c r="D30" s="23"/>
      <c r="E30" s="24"/>
      <c r="F30" s="26"/>
      <c r="G30" s="117"/>
      <c r="H30" s="117"/>
      <c r="I30" s="117"/>
      <c r="J30" s="117"/>
      <c r="K30" s="118"/>
    </row>
    <row r="31" spans="1:13" s="6" customFormat="1" ht="19.5" customHeight="1">
      <c r="A31" s="49">
        <f t="shared" si="1"/>
        <v>46466</v>
      </c>
      <c r="B31" s="52" t="str">
        <f t="shared" si="0"/>
        <v>土</v>
      </c>
      <c r="C31" s="54"/>
      <c r="D31" s="23"/>
      <c r="E31" s="24"/>
      <c r="F31" s="26"/>
      <c r="G31" s="117"/>
      <c r="H31" s="117"/>
      <c r="I31" s="117"/>
      <c r="J31" s="117"/>
      <c r="K31" s="118"/>
      <c r="L31" s="4"/>
      <c r="M31"/>
    </row>
    <row r="32" spans="1:13" s="6" customFormat="1" ht="19.5" customHeight="1">
      <c r="A32" s="49">
        <f t="shared" si="1"/>
        <v>46467</v>
      </c>
      <c r="B32" s="52" t="str">
        <f t="shared" ref="B32" si="2">TEXT(A32,"aaa")</f>
        <v>日</v>
      </c>
      <c r="C32" s="55"/>
      <c r="D32" s="27"/>
      <c r="E32" s="24"/>
      <c r="F32" s="26"/>
      <c r="G32" s="117"/>
      <c r="H32" s="117"/>
      <c r="I32" s="117"/>
      <c r="J32" s="117"/>
      <c r="K32" s="118"/>
      <c r="L32" s="46"/>
      <c r="M32"/>
    </row>
    <row r="33" spans="1:13" ht="19.5" customHeight="1">
      <c r="A33" s="49">
        <f t="shared" si="1"/>
        <v>46468</v>
      </c>
      <c r="B33" s="52" t="s">
        <v>40</v>
      </c>
      <c r="C33" s="54"/>
      <c r="D33" s="23"/>
      <c r="E33" s="24"/>
      <c r="F33" s="26"/>
      <c r="G33" s="117"/>
      <c r="H33" s="117"/>
      <c r="I33" s="117"/>
      <c r="J33" s="117"/>
      <c r="K33" s="118"/>
    </row>
    <row r="34" spans="1:13" ht="19.5" customHeight="1">
      <c r="A34" s="49">
        <f t="shared" si="1"/>
        <v>46469</v>
      </c>
      <c r="B34" s="52" t="str">
        <f t="shared" si="0"/>
        <v>火</v>
      </c>
      <c r="C34" s="54"/>
      <c r="D34" s="23"/>
      <c r="E34" s="24"/>
      <c r="F34" s="26"/>
      <c r="G34" s="117"/>
      <c r="H34" s="117"/>
      <c r="I34" s="117"/>
      <c r="J34" s="117"/>
      <c r="K34" s="118"/>
    </row>
    <row r="35" spans="1:13" ht="19.5" customHeight="1">
      <c r="A35" s="49">
        <f t="shared" si="1"/>
        <v>46470</v>
      </c>
      <c r="B35" s="52" t="str">
        <f t="shared" si="0"/>
        <v>水</v>
      </c>
      <c r="C35" s="54"/>
      <c r="D35" s="23"/>
      <c r="E35" s="24"/>
      <c r="F35" s="26"/>
      <c r="G35" s="117"/>
      <c r="H35" s="117"/>
      <c r="I35" s="117"/>
      <c r="J35" s="117"/>
      <c r="K35" s="118"/>
    </row>
    <row r="36" spans="1:13" ht="19.5" customHeight="1">
      <c r="A36" s="49">
        <f t="shared" si="1"/>
        <v>46471</v>
      </c>
      <c r="B36" s="52" t="str">
        <f t="shared" si="0"/>
        <v>木</v>
      </c>
      <c r="C36" s="54"/>
      <c r="D36" s="23"/>
      <c r="E36" s="24"/>
      <c r="F36" s="26"/>
      <c r="G36" s="117"/>
      <c r="H36" s="117"/>
      <c r="I36" s="117"/>
      <c r="J36" s="117"/>
      <c r="K36" s="118"/>
    </row>
    <row r="37" spans="1:13" ht="19.5" customHeight="1">
      <c r="A37" s="49">
        <f t="shared" si="1"/>
        <v>46472</v>
      </c>
      <c r="B37" s="52" t="str">
        <f t="shared" si="0"/>
        <v>金</v>
      </c>
      <c r="C37" s="54"/>
      <c r="D37" s="23"/>
      <c r="E37" s="24"/>
      <c r="F37" s="26"/>
      <c r="G37" s="117"/>
      <c r="H37" s="117"/>
      <c r="I37" s="117"/>
      <c r="J37" s="117"/>
      <c r="K37" s="118"/>
    </row>
    <row r="38" spans="1:13" s="6" customFormat="1" ht="19.5" customHeight="1">
      <c r="A38" s="49">
        <f t="shared" si="1"/>
        <v>46473</v>
      </c>
      <c r="B38" s="52" t="str">
        <f t="shared" si="0"/>
        <v>土</v>
      </c>
      <c r="C38" s="55"/>
      <c r="D38" s="27"/>
      <c r="E38" s="24"/>
      <c r="F38" s="26"/>
      <c r="G38" s="117"/>
      <c r="H38" s="117"/>
      <c r="I38" s="117"/>
      <c r="J38" s="117"/>
      <c r="K38" s="118"/>
      <c r="L38" s="4"/>
      <c r="M38"/>
    </row>
    <row r="39" spans="1:13" s="6" customFormat="1" ht="19.5" customHeight="1">
      <c r="A39" s="49">
        <f t="shared" si="1"/>
        <v>46474</v>
      </c>
      <c r="B39" s="52" t="str">
        <f t="shared" si="0"/>
        <v>日</v>
      </c>
      <c r="C39" s="55"/>
      <c r="D39" s="27"/>
      <c r="E39" s="24"/>
      <c r="F39" s="26"/>
      <c r="G39" s="117"/>
      <c r="H39" s="117"/>
      <c r="I39" s="117"/>
      <c r="J39" s="117"/>
      <c r="K39" s="118"/>
      <c r="L39" s="4"/>
      <c r="M39"/>
    </row>
    <row r="40" spans="1:13" ht="19.5" customHeight="1">
      <c r="A40" s="49">
        <f t="shared" si="1"/>
        <v>46475</v>
      </c>
      <c r="B40" s="52" t="str">
        <f t="shared" si="0"/>
        <v>月</v>
      </c>
      <c r="C40" s="54"/>
      <c r="D40" s="23"/>
      <c r="E40" s="24"/>
      <c r="F40" s="26"/>
      <c r="G40" s="117"/>
      <c r="H40" s="117"/>
      <c r="I40" s="117"/>
      <c r="J40" s="117"/>
      <c r="K40" s="118"/>
    </row>
    <row r="41" spans="1:13" ht="19.5" customHeight="1">
      <c r="A41" s="49">
        <f t="shared" si="1"/>
        <v>46476</v>
      </c>
      <c r="B41" s="52" t="str">
        <f t="shared" si="0"/>
        <v>火</v>
      </c>
      <c r="C41" s="54"/>
      <c r="D41" s="23"/>
      <c r="E41" s="24"/>
      <c r="F41" s="26"/>
      <c r="G41" s="117"/>
      <c r="H41" s="117"/>
      <c r="I41" s="117"/>
      <c r="J41" s="117"/>
      <c r="K41" s="118"/>
    </row>
    <row r="42" spans="1:13" ht="19.5" customHeight="1" thickBot="1">
      <c r="A42" s="49">
        <f t="shared" si="1"/>
        <v>46477</v>
      </c>
      <c r="B42" s="58" t="str">
        <f t="shared" si="0"/>
        <v>水</v>
      </c>
      <c r="C42" s="62"/>
      <c r="D42" s="59"/>
      <c r="E42" s="60"/>
      <c r="F42" s="61"/>
      <c r="G42" s="198"/>
      <c r="H42" s="198"/>
      <c r="I42" s="198"/>
      <c r="J42" s="198"/>
      <c r="K42" s="199"/>
    </row>
    <row r="43" spans="1:13" ht="15" customHeight="1" thickBot="1">
      <c r="A43" s="129" t="s">
        <v>29</v>
      </c>
      <c r="B43" s="130"/>
      <c r="C43" s="35"/>
      <c r="D43" s="39"/>
      <c r="E43" s="34">
        <f>SUM(E12:E42)</f>
        <v>0</v>
      </c>
    </row>
    <row r="44" spans="1:13" ht="18" customHeight="1" thickBot="1">
      <c r="A44" s="131"/>
      <c r="B44" s="132"/>
      <c r="C44" s="36">
        <f>A2</f>
        <v>46447</v>
      </c>
      <c r="D44" s="37" t="s">
        <v>24</v>
      </c>
      <c r="E44" s="38">
        <f>7.5*22</f>
        <v>165</v>
      </c>
      <c r="F44" s="12"/>
      <c r="K44" s="9" t="s">
        <v>28</v>
      </c>
    </row>
    <row r="45" spans="1:13" ht="18" customHeight="1" thickBot="1">
      <c r="A45" s="133"/>
      <c r="B45" s="134"/>
      <c r="C45" s="85"/>
      <c r="D45" s="86" t="s">
        <v>39</v>
      </c>
      <c r="E45" s="107">
        <f>E43-E44</f>
        <v>-165</v>
      </c>
      <c r="F45" s="11"/>
      <c r="K45" s="123"/>
    </row>
    <row r="46" spans="1:13" ht="18" customHeight="1" thickBot="1">
      <c r="B46" s="8"/>
      <c r="C46" s="17"/>
      <c r="D46" s="16"/>
      <c r="E46" s="10"/>
      <c r="F46" s="11"/>
      <c r="J46" s="1"/>
      <c r="K46" s="124"/>
    </row>
    <row r="47" spans="1:13" ht="18" customHeight="1">
      <c r="B47" s="8"/>
      <c r="C47" s="137" t="s">
        <v>12</v>
      </c>
      <c r="D47" s="119" t="s">
        <v>3</v>
      </c>
      <c r="E47" s="14" t="s">
        <v>9</v>
      </c>
      <c r="F47" s="31" t="s">
        <v>4</v>
      </c>
      <c r="K47" s="124"/>
    </row>
    <row r="48" spans="1:13" ht="18" customHeight="1">
      <c r="B48" s="8"/>
      <c r="C48" s="137"/>
      <c r="D48" s="120"/>
      <c r="E48" s="13" t="s">
        <v>10</v>
      </c>
      <c r="F48" s="32" t="s">
        <v>4</v>
      </c>
      <c r="K48" s="124"/>
      <c r="M48" s="3"/>
    </row>
    <row r="49" spans="1:13" ht="18" customHeight="1" thickBot="1">
      <c r="B49" s="8"/>
      <c r="C49" s="15" t="s">
        <v>12</v>
      </c>
      <c r="D49" s="121" t="s">
        <v>11</v>
      </c>
      <c r="E49" s="122"/>
      <c r="F49" s="33" t="s">
        <v>4</v>
      </c>
      <c r="K49" s="125"/>
      <c r="M49" s="3"/>
    </row>
    <row r="50" spans="1:13" ht="18" customHeight="1" thickBot="1">
      <c r="A50" s="48"/>
      <c r="B50" s="48"/>
      <c r="C50" s="48"/>
      <c r="D50" s="48"/>
      <c r="E50" s="48"/>
      <c r="F50" s="48"/>
      <c r="G50" s="48"/>
      <c r="H50" s="48"/>
      <c r="I50" s="48"/>
      <c r="M50" s="3"/>
    </row>
    <row r="51" spans="1:13" ht="18" customHeight="1" thickTop="1">
      <c r="A51"/>
      <c r="B51"/>
      <c r="C51" s="141" t="s">
        <v>30</v>
      </c>
      <c r="D51" s="126" t="s">
        <v>32</v>
      </c>
      <c r="E51" s="127"/>
      <c r="F51" s="128"/>
      <c r="G51" s="100">
        <v>46479</v>
      </c>
    </row>
    <row r="52" spans="1:13" ht="18" customHeight="1" thickBot="1">
      <c r="A52"/>
      <c r="B52"/>
      <c r="C52" s="142"/>
      <c r="D52" s="113" t="s">
        <v>31</v>
      </c>
      <c r="E52" s="114"/>
      <c r="F52" s="115"/>
      <c r="G52" s="101">
        <v>46484</v>
      </c>
    </row>
    <row r="53" spans="1:13" ht="13.5" customHeight="1" thickTop="1">
      <c r="A53" s="4"/>
      <c r="B53" s="4"/>
      <c r="C53" s="4"/>
      <c r="D53" s="4"/>
      <c r="E53" s="4"/>
      <c r="F53" s="4"/>
      <c r="G53" s="4"/>
      <c r="H53" s="4"/>
      <c r="I53" s="4"/>
    </row>
    <row r="54" spans="1:13" s="5" customFormat="1" ht="22.5" customHeight="1">
      <c r="A54" s="135" t="s">
        <v>33</v>
      </c>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22.5" customHeight="1">
      <c r="A60" s="136"/>
      <c r="B60" s="136"/>
      <c r="C60" s="136"/>
      <c r="D60" s="136"/>
      <c r="E60" s="136"/>
      <c r="F60" s="136"/>
      <c r="G60" s="136"/>
      <c r="H60" s="136"/>
      <c r="I60" s="136"/>
      <c r="J60" s="136"/>
      <c r="K60" s="136"/>
      <c r="L60" s="47"/>
    </row>
    <row r="61" spans="1:13" s="5" customFormat="1" ht="96.75" customHeight="1">
      <c r="A61" s="136"/>
      <c r="B61" s="136"/>
      <c r="C61" s="136"/>
      <c r="D61" s="136"/>
      <c r="E61" s="136"/>
      <c r="F61" s="136"/>
      <c r="G61" s="136"/>
      <c r="H61" s="136"/>
      <c r="I61" s="136"/>
      <c r="J61" s="136"/>
      <c r="K61" s="136"/>
      <c r="L61" s="47"/>
    </row>
  </sheetData>
  <mergeCells count="61">
    <mergeCell ref="A54:K61"/>
    <mergeCell ref="G42:K42"/>
    <mergeCell ref="C47:C48"/>
    <mergeCell ref="D47:D48"/>
    <mergeCell ref="D49:E49"/>
    <mergeCell ref="C51:C52"/>
    <mergeCell ref="D51:F51"/>
    <mergeCell ref="D52:F52"/>
    <mergeCell ref="K45:K49"/>
    <mergeCell ref="A43:B45"/>
    <mergeCell ref="G39:K39"/>
    <mergeCell ref="G40:K40"/>
    <mergeCell ref="G41:K41"/>
    <mergeCell ref="G36:K36"/>
    <mergeCell ref="G37:K37"/>
    <mergeCell ref="G38:K38"/>
    <mergeCell ref="G33:K33"/>
    <mergeCell ref="G34:K34"/>
    <mergeCell ref="G35:K35"/>
    <mergeCell ref="G30:K30"/>
    <mergeCell ref="G31:K31"/>
    <mergeCell ref="G32:K32"/>
    <mergeCell ref="G27:K27"/>
    <mergeCell ref="G28:K28"/>
    <mergeCell ref="G29:K29"/>
    <mergeCell ref="G24:K24"/>
    <mergeCell ref="G25:K25"/>
    <mergeCell ref="G26:K26"/>
    <mergeCell ref="G21:K21"/>
    <mergeCell ref="G22:K22"/>
    <mergeCell ref="G23:K23"/>
    <mergeCell ref="G18:K18"/>
    <mergeCell ref="G19:K19"/>
    <mergeCell ref="G20:K20"/>
    <mergeCell ref="G15:K15"/>
    <mergeCell ref="G16:K16"/>
    <mergeCell ref="G17:K17"/>
    <mergeCell ref="G14:K14"/>
    <mergeCell ref="A10:A11"/>
    <mergeCell ref="B10:B11"/>
    <mergeCell ref="C10:C11"/>
    <mergeCell ref="D10:D11"/>
    <mergeCell ref="E10:E11"/>
    <mergeCell ref="F10:F11"/>
    <mergeCell ref="G10:K11"/>
    <mergeCell ref="G12:K12"/>
    <mergeCell ref="G13:K13"/>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12:K42">
    <cfRule type="expression" dxfId="8" priority="13">
      <formula>$B12="祝"</formula>
    </cfRule>
    <cfRule type="expression" dxfId="7" priority="14">
      <formula>$B12="土"</formula>
    </cfRule>
    <cfRule type="expression" dxfId="6" priority="15">
      <formula>$B12="日"</formula>
    </cfRule>
  </conditionalFormatting>
  <conditionalFormatting sqref="C4:D4">
    <cfRule type="expression" dxfId="5" priority="12">
      <formula>$C$4&lt;&gt;""</formula>
    </cfRule>
  </conditionalFormatting>
  <conditionalFormatting sqref="C5:D5">
    <cfRule type="expression" dxfId="4" priority="11">
      <formula>$C$5&lt;&gt;""</formula>
    </cfRule>
  </conditionalFormatting>
  <conditionalFormatting sqref="G5">
    <cfRule type="expression" dxfId="3" priority="2">
      <formula>$G$5&lt;&gt;""</formula>
    </cfRule>
  </conditionalFormatting>
  <conditionalFormatting sqref="G6">
    <cfRule type="expression" dxfId="2" priority="1">
      <formula>$G$6&lt;&gt;""</formula>
    </cfRule>
  </conditionalFormatting>
  <conditionalFormatting sqref="G4:I4">
    <cfRule type="expression" dxfId="1" priority="10">
      <formula>$G$4&lt;&gt;""</formula>
    </cfRule>
  </conditionalFormatting>
  <dataValidations count="1">
    <dataValidation type="list" allowBlank="1" showInputMessage="1" showErrorMessage="1" sqref="F12:F42" xr:uid="{00000000-0002-0000-0B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9" id="{5237DE3D-93C8-41FF-B0E8-7399ABB22CBE}">
            <xm:f>'4月'!#REF!&lt;&gt;""</xm:f>
            <x14:dxf>
              <fill>
                <patternFill patternType="none">
                  <bgColor auto="1"/>
                </patternFill>
              </fill>
            </x14:dxf>
          </x14:cfRule>
          <xm:sqref>G7:I8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1"/>
  <sheetViews>
    <sheetView view="pageBreakPreview" zoomScaleNormal="100" zoomScaleSheetLayoutView="100" workbookViewId="0">
      <selection activeCell="J9" sqref="J9"/>
    </sheetView>
  </sheetViews>
  <sheetFormatPr defaultRowHeight="13"/>
  <cols>
    <col min="1" max="1" width="5.7265625" style="1" customWidth="1"/>
    <col min="2" max="2" width="5.6328125" style="1" customWidth="1"/>
    <col min="3" max="4" width="16.36328125" customWidth="1"/>
    <col min="5" max="5" width="11.26953125" customWidth="1"/>
    <col min="6" max="6" width="11.08984375" bestFit="1" customWidth="1"/>
    <col min="7" max="7" width="20.6328125" customWidth="1"/>
    <col min="8" max="8" width="10.6328125" customWidth="1"/>
    <col min="9" max="9" width="14.453125"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EDATE('4月'!A2,1)</f>
        <v>46143</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9.5" customHeight="1" thickBot="1">
      <c r="A11" s="175"/>
      <c r="B11" s="149"/>
      <c r="C11" s="197"/>
      <c r="D11" s="146"/>
      <c r="E11" s="183"/>
      <c r="F11" s="177"/>
      <c r="G11" s="180"/>
      <c r="H11" s="180"/>
      <c r="I11" s="180"/>
      <c r="J11" s="180"/>
      <c r="K11" s="181"/>
      <c r="L11" s="4"/>
    </row>
    <row r="12" spans="1:13" ht="19.5" customHeight="1">
      <c r="A12" s="49">
        <f>A2</f>
        <v>46143</v>
      </c>
      <c r="B12" s="52" t="str">
        <f t="shared" ref="B12:B13" si="0">TEXT(A12,"aaa")</f>
        <v>金</v>
      </c>
      <c r="C12" s="54"/>
      <c r="D12" s="23"/>
      <c r="E12" s="24"/>
      <c r="F12" s="26"/>
      <c r="G12" s="117"/>
      <c r="H12" s="117"/>
      <c r="I12" s="117"/>
      <c r="J12" s="117"/>
      <c r="K12" s="118"/>
      <c r="M12" t="s">
        <v>18</v>
      </c>
    </row>
    <row r="13" spans="1:13" ht="19.5" customHeight="1">
      <c r="A13" s="49">
        <f t="shared" ref="A13:A42" si="1">A12+1</f>
        <v>46144</v>
      </c>
      <c r="B13" s="52" t="str">
        <f t="shared" si="0"/>
        <v>土</v>
      </c>
      <c r="C13" s="55"/>
      <c r="D13" s="27"/>
      <c r="E13" s="24"/>
      <c r="F13" s="26"/>
      <c r="G13" s="117"/>
      <c r="H13" s="117"/>
      <c r="I13" s="117"/>
      <c r="J13" s="117"/>
      <c r="K13" s="118"/>
      <c r="M13" t="s">
        <v>19</v>
      </c>
    </row>
    <row r="14" spans="1:13" ht="19.5" customHeight="1">
      <c r="A14" s="49">
        <f t="shared" si="1"/>
        <v>46145</v>
      </c>
      <c r="B14" s="52" t="s">
        <v>40</v>
      </c>
      <c r="C14" s="54"/>
      <c r="D14" s="23"/>
      <c r="E14" s="24"/>
      <c r="F14" s="26"/>
      <c r="G14" s="117"/>
      <c r="H14" s="117"/>
      <c r="I14" s="117"/>
      <c r="J14" s="117"/>
      <c r="K14" s="118"/>
      <c r="M14" t="s">
        <v>35</v>
      </c>
    </row>
    <row r="15" spans="1:13" ht="19.5" customHeight="1">
      <c r="A15" s="49">
        <f t="shared" si="1"/>
        <v>46146</v>
      </c>
      <c r="B15" s="52" t="s">
        <v>40</v>
      </c>
      <c r="C15" s="54"/>
      <c r="D15" s="23"/>
      <c r="E15" s="24"/>
      <c r="F15" s="26"/>
      <c r="G15" s="117"/>
      <c r="H15" s="117"/>
      <c r="I15" s="117"/>
      <c r="J15" s="117"/>
      <c r="K15" s="118"/>
      <c r="M15" t="s">
        <v>20</v>
      </c>
    </row>
    <row r="16" spans="1:13" ht="19.5" customHeight="1">
      <c r="A16" s="49">
        <f t="shared" si="1"/>
        <v>46147</v>
      </c>
      <c r="B16" s="52" t="s">
        <v>40</v>
      </c>
      <c r="C16" s="54"/>
      <c r="D16" s="23"/>
      <c r="E16" s="24"/>
      <c r="F16" s="26"/>
      <c r="G16" s="117"/>
      <c r="H16" s="117"/>
      <c r="I16" s="117"/>
      <c r="J16" s="117"/>
      <c r="K16" s="118"/>
      <c r="M16" t="s">
        <v>21</v>
      </c>
    </row>
    <row r="17" spans="1:13" s="6" customFormat="1" ht="19.5" customHeight="1">
      <c r="A17" s="49">
        <f t="shared" si="1"/>
        <v>46148</v>
      </c>
      <c r="B17" s="52" t="s">
        <v>40</v>
      </c>
      <c r="C17" s="55"/>
      <c r="D17" s="27"/>
      <c r="E17" s="24"/>
      <c r="F17" s="26"/>
      <c r="G17" s="117"/>
      <c r="H17" s="117"/>
      <c r="I17" s="117"/>
      <c r="J17" s="117"/>
      <c r="K17" s="118"/>
      <c r="L17" s="46"/>
      <c r="M17" t="s">
        <v>22</v>
      </c>
    </row>
    <row r="18" spans="1:13" s="6" customFormat="1" ht="19.5" customHeight="1">
      <c r="A18" s="49">
        <f t="shared" si="1"/>
        <v>46149</v>
      </c>
      <c r="B18" s="52" t="str">
        <f t="shared" ref="B18:B42" si="2">TEXT(A18,"aaa")</f>
        <v>木</v>
      </c>
      <c r="C18" s="55"/>
      <c r="D18" s="27"/>
      <c r="E18" s="24"/>
      <c r="F18" s="26"/>
      <c r="G18" s="117"/>
      <c r="H18" s="117"/>
      <c r="I18" s="117"/>
      <c r="J18" s="117"/>
      <c r="K18" s="118"/>
      <c r="L18" s="46"/>
      <c r="M18" t="s">
        <v>23</v>
      </c>
    </row>
    <row r="19" spans="1:13" ht="19.5" customHeight="1">
      <c r="A19" s="49">
        <f t="shared" si="1"/>
        <v>46150</v>
      </c>
      <c r="B19" s="52" t="str">
        <f t="shared" si="2"/>
        <v>金</v>
      </c>
      <c r="C19" s="54"/>
      <c r="D19" s="23"/>
      <c r="E19" s="24"/>
      <c r="F19" s="26"/>
      <c r="G19" s="117"/>
      <c r="H19" s="117"/>
      <c r="I19" s="117"/>
      <c r="J19" s="117"/>
      <c r="K19" s="118"/>
    </row>
    <row r="20" spans="1:13" ht="19.5" customHeight="1">
      <c r="A20" s="49">
        <f t="shared" si="1"/>
        <v>46151</v>
      </c>
      <c r="B20" s="52" t="str">
        <f t="shared" si="2"/>
        <v>土</v>
      </c>
      <c r="C20" s="54"/>
      <c r="D20" s="23"/>
      <c r="E20" s="24"/>
      <c r="F20" s="26"/>
      <c r="G20" s="117"/>
      <c r="H20" s="117"/>
      <c r="I20" s="117"/>
      <c r="J20" s="117"/>
      <c r="K20" s="118"/>
    </row>
    <row r="21" spans="1:13" ht="19.5" customHeight="1">
      <c r="A21" s="49">
        <f t="shared" si="1"/>
        <v>46152</v>
      </c>
      <c r="B21" s="52" t="str">
        <f t="shared" si="2"/>
        <v>日</v>
      </c>
      <c r="C21" s="54"/>
      <c r="D21" s="23"/>
      <c r="E21" s="24"/>
      <c r="F21" s="25"/>
      <c r="G21" s="117"/>
      <c r="H21" s="117"/>
      <c r="I21" s="117"/>
      <c r="J21" s="117"/>
      <c r="K21" s="118"/>
    </row>
    <row r="22" spans="1:13" ht="19.5" customHeight="1">
      <c r="A22" s="49">
        <f t="shared" si="1"/>
        <v>46153</v>
      </c>
      <c r="B22" s="52" t="str">
        <f t="shared" si="2"/>
        <v>月</v>
      </c>
      <c r="C22" s="54"/>
      <c r="D22" s="23"/>
      <c r="E22" s="24"/>
      <c r="F22" s="26"/>
      <c r="G22" s="117"/>
      <c r="H22" s="117"/>
      <c r="I22" s="117"/>
      <c r="J22" s="117"/>
      <c r="K22" s="118"/>
    </row>
    <row r="23" spans="1:13" ht="19.5" customHeight="1">
      <c r="A23" s="49">
        <f t="shared" si="1"/>
        <v>46154</v>
      </c>
      <c r="B23" s="52" t="str">
        <f t="shared" si="2"/>
        <v>火</v>
      </c>
      <c r="C23" s="54"/>
      <c r="D23" s="23"/>
      <c r="E23" s="24"/>
      <c r="F23" s="26"/>
      <c r="G23" s="117"/>
      <c r="H23" s="117"/>
      <c r="I23" s="117"/>
      <c r="J23" s="117"/>
      <c r="K23" s="118"/>
    </row>
    <row r="24" spans="1:13" s="6" customFormat="1" ht="19.5" customHeight="1">
      <c r="A24" s="49">
        <f t="shared" si="1"/>
        <v>46155</v>
      </c>
      <c r="B24" s="52" t="str">
        <f t="shared" si="2"/>
        <v>水</v>
      </c>
      <c r="C24" s="55"/>
      <c r="D24" s="27"/>
      <c r="E24" s="24"/>
      <c r="F24" s="26"/>
      <c r="G24" s="117"/>
      <c r="H24" s="117"/>
      <c r="I24" s="117"/>
      <c r="J24" s="117"/>
      <c r="K24" s="118"/>
      <c r="L24" s="46"/>
      <c r="M24"/>
    </row>
    <row r="25" spans="1:13" s="6" customFormat="1" ht="19.5" customHeight="1">
      <c r="A25" s="49">
        <f t="shared" si="1"/>
        <v>46156</v>
      </c>
      <c r="B25" s="52" t="str">
        <f t="shared" si="2"/>
        <v>木</v>
      </c>
      <c r="C25" s="55"/>
      <c r="D25" s="27"/>
      <c r="E25" s="24"/>
      <c r="F25" s="26"/>
      <c r="G25" s="117"/>
      <c r="H25" s="117"/>
      <c r="I25" s="117"/>
      <c r="J25" s="117"/>
      <c r="K25" s="118"/>
      <c r="L25" s="46"/>
      <c r="M25"/>
    </row>
    <row r="26" spans="1:13" ht="19.5" customHeight="1">
      <c r="A26" s="49">
        <f t="shared" si="1"/>
        <v>46157</v>
      </c>
      <c r="B26" s="52" t="str">
        <f t="shared" si="2"/>
        <v>金</v>
      </c>
      <c r="C26" s="54"/>
      <c r="D26" s="23"/>
      <c r="E26" s="24"/>
      <c r="F26" s="26"/>
      <c r="G26" s="117"/>
      <c r="H26" s="117"/>
      <c r="I26" s="117"/>
      <c r="J26" s="117"/>
      <c r="K26" s="118"/>
    </row>
    <row r="27" spans="1:13" ht="19.5" customHeight="1">
      <c r="A27" s="49">
        <f t="shared" si="1"/>
        <v>46158</v>
      </c>
      <c r="B27" s="52" t="str">
        <f t="shared" si="2"/>
        <v>土</v>
      </c>
      <c r="C27" s="54"/>
      <c r="D27" s="23"/>
      <c r="E27" s="24"/>
      <c r="F27" s="26"/>
      <c r="G27" s="117"/>
      <c r="H27" s="117"/>
      <c r="I27" s="117"/>
      <c r="J27" s="117"/>
      <c r="K27" s="118"/>
    </row>
    <row r="28" spans="1:13" ht="19.5" customHeight="1">
      <c r="A28" s="49">
        <f t="shared" si="1"/>
        <v>46159</v>
      </c>
      <c r="B28" s="52" t="str">
        <f t="shared" si="2"/>
        <v>日</v>
      </c>
      <c r="C28" s="54"/>
      <c r="D28" s="23"/>
      <c r="E28" s="24"/>
      <c r="F28" s="26"/>
      <c r="G28" s="117"/>
      <c r="H28" s="117"/>
      <c r="I28" s="117"/>
      <c r="J28" s="117"/>
      <c r="K28" s="118"/>
    </row>
    <row r="29" spans="1:13" ht="19.5" customHeight="1">
      <c r="A29" s="49">
        <f t="shared" si="1"/>
        <v>46160</v>
      </c>
      <c r="B29" s="52" t="str">
        <f t="shared" si="2"/>
        <v>月</v>
      </c>
      <c r="C29" s="54"/>
      <c r="D29" s="23"/>
      <c r="E29" s="24"/>
      <c r="F29" s="26"/>
      <c r="G29" s="117"/>
      <c r="H29" s="117"/>
      <c r="I29" s="117"/>
      <c r="J29" s="117"/>
      <c r="K29" s="118"/>
    </row>
    <row r="30" spans="1:13" ht="19.5" customHeight="1">
      <c r="A30" s="49">
        <f t="shared" si="1"/>
        <v>46161</v>
      </c>
      <c r="B30" s="52" t="str">
        <f t="shared" si="2"/>
        <v>火</v>
      </c>
      <c r="C30" s="54"/>
      <c r="D30" s="23"/>
      <c r="E30" s="24"/>
      <c r="F30" s="26"/>
      <c r="G30" s="117"/>
      <c r="H30" s="117"/>
      <c r="I30" s="117"/>
      <c r="J30" s="117"/>
      <c r="K30" s="118"/>
    </row>
    <row r="31" spans="1:13" s="6" customFormat="1" ht="19.5" customHeight="1">
      <c r="A31" s="49">
        <f t="shared" si="1"/>
        <v>46162</v>
      </c>
      <c r="B31" s="52" t="str">
        <f t="shared" si="2"/>
        <v>水</v>
      </c>
      <c r="C31" s="54"/>
      <c r="D31" s="23"/>
      <c r="E31" s="24"/>
      <c r="F31" s="26"/>
      <c r="G31" s="117"/>
      <c r="H31" s="117"/>
      <c r="I31" s="117"/>
      <c r="J31" s="117"/>
      <c r="K31" s="118"/>
      <c r="L31" s="46"/>
      <c r="M31"/>
    </row>
    <row r="32" spans="1:13" s="6" customFormat="1" ht="19.5" customHeight="1">
      <c r="A32" s="49">
        <f t="shared" si="1"/>
        <v>46163</v>
      </c>
      <c r="B32" s="52" t="str">
        <f t="shared" si="2"/>
        <v>木</v>
      </c>
      <c r="C32" s="55"/>
      <c r="D32" s="27"/>
      <c r="E32" s="24"/>
      <c r="F32" s="26"/>
      <c r="G32" s="117"/>
      <c r="H32" s="117"/>
      <c r="I32" s="117"/>
      <c r="J32" s="117"/>
      <c r="K32" s="118"/>
      <c r="L32" s="46"/>
      <c r="M32"/>
    </row>
    <row r="33" spans="1:13" ht="19.5" customHeight="1">
      <c r="A33" s="49">
        <f t="shared" si="1"/>
        <v>46164</v>
      </c>
      <c r="B33" s="52" t="str">
        <f t="shared" si="2"/>
        <v>金</v>
      </c>
      <c r="C33" s="54"/>
      <c r="D33" s="23"/>
      <c r="E33" s="24"/>
      <c r="F33" s="26"/>
      <c r="G33" s="117"/>
      <c r="H33" s="117"/>
      <c r="I33" s="117"/>
      <c r="J33" s="117"/>
      <c r="K33" s="118"/>
    </row>
    <row r="34" spans="1:13" ht="19.5" customHeight="1">
      <c r="A34" s="49">
        <f t="shared" si="1"/>
        <v>46165</v>
      </c>
      <c r="B34" s="52" t="str">
        <f t="shared" si="2"/>
        <v>土</v>
      </c>
      <c r="C34" s="54"/>
      <c r="D34" s="23"/>
      <c r="E34" s="24"/>
      <c r="F34" s="26"/>
      <c r="G34" s="117"/>
      <c r="H34" s="117"/>
      <c r="I34" s="117"/>
      <c r="J34" s="117"/>
      <c r="K34" s="118"/>
    </row>
    <row r="35" spans="1:13" ht="19.5" customHeight="1">
      <c r="A35" s="49">
        <f t="shared" si="1"/>
        <v>46166</v>
      </c>
      <c r="B35" s="52" t="str">
        <f t="shared" si="2"/>
        <v>日</v>
      </c>
      <c r="C35" s="54"/>
      <c r="D35" s="23"/>
      <c r="E35" s="24"/>
      <c r="F35" s="26"/>
      <c r="G35" s="117"/>
      <c r="H35" s="117"/>
      <c r="I35" s="117"/>
      <c r="J35" s="117"/>
      <c r="K35" s="118"/>
    </row>
    <row r="36" spans="1:13" ht="19.5" customHeight="1">
      <c r="A36" s="49">
        <f t="shared" si="1"/>
        <v>46167</v>
      </c>
      <c r="B36" s="52" t="str">
        <f t="shared" si="2"/>
        <v>月</v>
      </c>
      <c r="C36" s="54"/>
      <c r="D36" s="23"/>
      <c r="E36" s="24"/>
      <c r="F36" s="26"/>
      <c r="G36" s="117"/>
      <c r="H36" s="117"/>
      <c r="I36" s="117"/>
      <c r="J36" s="117"/>
      <c r="K36" s="118"/>
    </row>
    <row r="37" spans="1:13" ht="19.5" customHeight="1">
      <c r="A37" s="49">
        <f t="shared" si="1"/>
        <v>46168</v>
      </c>
      <c r="B37" s="52" t="str">
        <f t="shared" si="2"/>
        <v>火</v>
      </c>
      <c r="C37" s="54"/>
      <c r="D37" s="23"/>
      <c r="E37" s="24"/>
      <c r="F37" s="26"/>
      <c r="G37" s="117"/>
      <c r="H37" s="117"/>
      <c r="I37" s="117"/>
      <c r="J37" s="117"/>
      <c r="K37" s="118"/>
    </row>
    <row r="38" spans="1:13" s="6" customFormat="1" ht="19.5" customHeight="1">
      <c r="A38" s="49">
        <f t="shared" si="1"/>
        <v>46169</v>
      </c>
      <c r="B38" s="52" t="str">
        <f t="shared" si="2"/>
        <v>水</v>
      </c>
      <c r="C38" s="55"/>
      <c r="D38" s="27"/>
      <c r="E38" s="24"/>
      <c r="F38" s="26"/>
      <c r="G38" s="117"/>
      <c r="H38" s="117"/>
      <c r="I38" s="117"/>
      <c r="J38" s="117"/>
      <c r="K38" s="118"/>
      <c r="L38" s="46"/>
      <c r="M38"/>
    </row>
    <row r="39" spans="1:13" s="6" customFormat="1" ht="19.5" customHeight="1">
      <c r="A39" s="49">
        <f t="shared" si="1"/>
        <v>46170</v>
      </c>
      <c r="B39" s="52" t="str">
        <f t="shared" si="2"/>
        <v>木</v>
      </c>
      <c r="C39" s="55"/>
      <c r="D39" s="27"/>
      <c r="E39" s="24"/>
      <c r="F39" s="26"/>
      <c r="G39" s="117"/>
      <c r="H39" s="117"/>
      <c r="I39" s="117"/>
      <c r="J39" s="117"/>
      <c r="K39" s="118"/>
      <c r="L39" s="46"/>
      <c r="M39"/>
    </row>
    <row r="40" spans="1:13" ht="19.5" customHeight="1">
      <c r="A40" s="49">
        <f t="shared" si="1"/>
        <v>46171</v>
      </c>
      <c r="B40" s="52" t="str">
        <f t="shared" si="2"/>
        <v>金</v>
      </c>
      <c r="C40" s="54"/>
      <c r="D40" s="23"/>
      <c r="E40" s="24"/>
      <c r="F40" s="26"/>
      <c r="G40" s="117"/>
      <c r="H40" s="117"/>
      <c r="I40" s="117"/>
      <c r="J40" s="117"/>
      <c r="K40" s="118"/>
    </row>
    <row r="41" spans="1:13" ht="19.5" customHeight="1">
      <c r="A41" s="49">
        <f t="shared" si="1"/>
        <v>46172</v>
      </c>
      <c r="B41" s="52" t="str">
        <f t="shared" si="2"/>
        <v>土</v>
      </c>
      <c r="C41" s="54"/>
      <c r="D41" s="23"/>
      <c r="E41" s="24"/>
      <c r="F41" s="26"/>
      <c r="G41" s="117"/>
      <c r="H41" s="117"/>
      <c r="I41" s="117"/>
      <c r="J41" s="117"/>
      <c r="K41" s="118"/>
    </row>
    <row r="42" spans="1:13" ht="19.5" customHeight="1" thickBot="1">
      <c r="A42" s="49">
        <f t="shared" si="1"/>
        <v>46173</v>
      </c>
      <c r="B42" s="58" t="str">
        <f t="shared" si="2"/>
        <v>日</v>
      </c>
      <c r="C42" s="62"/>
      <c r="D42" s="59"/>
      <c r="E42" s="60"/>
      <c r="F42" s="61"/>
      <c r="G42" s="198"/>
      <c r="H42" s="198"/>
      <c r="I42" s="198"/>
      <c r="J42" s="198"/>
      <c r="K42" s="199"/>
    </row>
    <row r="43" spans="1:13" ht="15" customHeight="1" thickBot="1">
      <c r="A43" s="129" t="s">
        <v>29</v>
      </c>
      <c r="B43" s="130"/>
      <c r="C43" s="35"/>
      <c r="D43" s="39"/>
      <c r="E43" s="40">
        <f>SUM(E12:E42)</f>
        <v>0</v>
      </c>
    </row>
    <row r="44" spans="1:13" ht="18" customHeight="1" thickBot="1">
      <c r="A44" s="131"/>
      <c r="B44" s="132"/>
      <c r="C44" s="36">
        <f>A2</f>
        <v>46143</v>
      </c>
      <c r="D44" s="37" t="s">
        <v>24</v>
      </c>
      <c r="E44" s="38">
        <f>7.5*18</f>
        <v>135</v>
      </c>
      <c r="F44" s="12"/>
      <c r="K44" s="9" t="s">
        <v>28</v>
      </c>
    </row>
    <row r="45" spans="1:13" ht="18" customHeight="1" thickBot="1">
      <c r="A45" s="133"/>
      <c r="B45" s="134"/>
      <c r="C45" s="85"/>
      <c r="D45" s="86" t="s">
        <v>39</v>
      </c>
      <c r="E45" s="107">
        <f>E43-E44</f>
        <v>-135</v>
      </c>
      <c r="F45" s="11"/>
      <c r="K45" s="123"/>
    </row>
    <row r="46" spans="1:13" ht="18" customHeight="1" thickBot="1">
      <c r="B46" s="8"/>
      <c r="C46" s="17"/>
      <c r="D46" s="16"/>
      <c r="E46" s="10"/>
      <c r="F46" s="11"/>
      <c r="J46" s="1"/>
      <c r="K46" s="124"/>
    </row>
    <row r="47" spans="1:13" ht="18" customHeight="1">
      <c r="B47" s="8"/>
      <c r="C47" s="137" t="s">
        <v>12</v>
      </c>
      <c r="D47" s="119" t="s">
        <v>3</v>
      </c>
      <c r="E47" s="14" t="s">
        <v>9</v>
      </c>
      <c r="F47" s="31" t="s">
        <v>4</v>
      </c>
      <c r="K47" s="124"/>
    </row>
    <row r="48" spans="1:13" ht="18" customHeight="1">
      <c r="B48" s="8"/>
      <c r="C48" s="137"/>
      <c r="D48" s="120"/>
      <c r="E48" s="13" t="s">
        <v>10</v>
      </c>
      <c r="F48" s="32" t="s">
        <v>4</v>
      </c>
      <c r="K48" s="124"/>
      <c r="M48" s="3"/>
    </row>
    <row r="49" spans="1:13" ht="18" customHeight="1" thickBot="1">
      <c r="B49" s="8"/>
      <c r="C49" s="15" t="s">
        <v>12</v>
      </c>
      <c r="D49" s="121" t="s">
        <v>11</v>
      </c>
      <c r="E49" s="122"/>
      <c r="F49" s="33" t="s">
        <v>4</v>
      </c>
      <c r="K49" s="125"/>
      <c r="M49" s="3"/>
    </row>
    <row r="50" spans="1:13" ht="18" customHeight="1" thickBot="1">
      <c r="A50" s="48"/>
      <c r="B50" s="48"/>
      <c r="C50" s="48"/>
      <c r="D50" s="48"/>
      <c r="E50" s="48"/>
      <c r="F50" s="48"/>
      <c r="G50" s="48"/>
      <c r="H50" s="48"/>
      <c r="I50" s="48"/>
      <c r="M50" s="3"/>
    </row>
    <row r="51" spans="1:13" ht="18" customHeight="1" thickTop="1">
      <c r="A51"/>
      <c r="B51"/>
      <c r="C51" s="141" t="s">
        <v>30</v>
      </c>
      <c r="D51" s="126" t="s">
        <v>32</v>
      </c>
      <c r="E51" s="127"/>
      <c r="F51" s="128"/>
      <c r="G51" s="100">
        <v>46175</v>
      </c>
    </row>
    <row r="52" spans="1:13" ht="18" customHeight="1" thickBot="1">
      <c r="A52" s="4"/>
      <c r="B52" s="4"/>
      <c r="C52" s="142"/>
      <c r="D52" s="113" t="s">
        <v>31</v>
      </c>
      <c r="E52" s="114"/>
      <c r="F52" s="115"/>
      <c r="G52" s="101">
        <v>46178</v>
      </c>
      <c r="H52" s="4"/>
      <c r="I52" s="4"/>
    </row>
    <row r="53" spans="1:13" ht="14.25" customHeight="1" thickTop="1">
      <c r="A53" s="4"/>
      <c r="B53" s="18"/>
      <c r="C53" s="19"/>
      <c r="D53" s="19"/>
      <c r="E53" s="20"/>
    </row>
    <row r="54" spans="1:13" s="5" customFormat="1" ht="22.5" customHeight="1">
      <c r="A54" s="135" t="s">
        <v>33</v>
      </c>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22.5" customHeight="1">
      <c r="A60" s="136"/>
      <c r="B60" s="136"/>
      <c r="C60" s="136"/>
      <c r="D60" s="136"/>
      <c r="E60" s="136"/>
      <c r="F60" s="136"/>
      <c r="G60" s="136"/>
      <c r="H60" s="136"/>
      <c r="I60" s="136"/>
      <c r="J60" s="136"/>
      <c r="K60" s="136"/>
      <c r="L60" s="47"/>
    </row>
    <row r="61" spans="1:13" s="5" customFormat="1" ht="96.75" customHeight="1">
      <c r="A61" s="136"/>
      <c r="B61" s="136"/>
      <c r="C61" s="136"/>
      <c r="D61" s="136"/>
      <c r="E61" s="136"/>
      <c r="F61" s="136"/>
      <c r="G61" s="136"/>
      <c r="H61" s="136"/>
      <c r="I61" s="136"/>
      <c r="J61" s="136"/>
      <c r="K61" s="136"/>
      <c r="L61" s="47"/>
    </row>
  </sheetData>
  <mergeCells count="61">
    <mergeCell ref="A54:K61"/>
    <mergeCell ref="G41:K41"/>
    <mergeCell ref="G42:K42"/>
    <mergeCell ref="C47:C48"/>
    <mergeCell ref="D47:D48"/>
    <mergeCell ref="D49:E49"/>
    <mergeCell ref="C51:C52"/>
    <mergeCell ref="D51:F51"/>
    <mergeCell ref="D52:F52"/>
    <mergeCell ref="K45:K49"/>
    <mergeCell ref="A43:B45"/>
    <mergeCell ref="G40:K40"/>
    <mergeCell ref="G29:K29"/>
    <mergeCell ref="G30:K30"/>
    <mergeCell ref="G31:K31"/>
    <mergeCell ref="G32:K32"/>
    <mergeCell ref="G33:K33"/>
    <mergeCell ref="G34:K34"/>
    <mergeCell ref="G35:K35"/>
    <mergeCell ref="G36:K36"/>
    <mergeCell ref="G37:K37"/>
    <mergeCell ref="G38:K38"/>
    <mergeCell ref="G39:K39"/>
    <mergeCell ref="G28:K28"/>
    <mergeCell ref="G17:K17"/>
    <mergeCell ref="G18:K18"/>
    <mergeCell ref="G19:K19"/>
    <mergeCell ref="G20:K20"/>
    <mergeCell ref="G21:K21"/>
    <mergeCell ref="G22:K22"/>
    <mergeCell ref="G23:K23"/>
    <mergeCell ref="G24:K24"/>
    <mergeCell ref="G25:K25"/>
    <mergeCell ref="G26:K26"/>
    <mergeCell ref="G27:K27"/>
    <mergeCell ref="G16:K16"/>
    <mergeCell ref="A10:A11"/>
    <mergeCell ref="B10:B11"/>
    <mergeCell ref="C10:C11"/>
    <mergeCell ref="D10:D11"/>
    <mergeCell ref="E10:E11"/>
    <mergeCell ref="F10:F11"/>
    <mergeCell ref="G10:K11"/>
    <mergeCell ref="G12:K12"/>
    <mergeCell ref="G13:K13"/>
    <mergeCell ref="G14:K14"/>
    <mergeCell ref="G15:K15"/>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12:K42">
    <cfRule type="expression" dxfId="107" priority="15">
      <formula>$B12="祝"</formula>
    </cfRule>
    <cfRule type="expression" dxfId="106" priority="16">
      <formula>$B12="土"</formula>
    </cfRule>
    <cfRule type="expression" dxfId="105" priority="17">
      <formula>$B12="日"</formula>
    </cfRule>
  </conditionalFormatting>
  <conditionalFormatting sqref="C4:D4">
    <cfRule type="expression" dxfId="104" priority="22">
      <formula>$C$4&lt;&gt;""</formula>
    </cfRule>
  </conditionalFormatting>
  <conditionalFormatting sqref="C5:D5">
    <cfRule type="expression" dxfId="103" priority="21">
      <formula>$C$5&lt;&gt;""</formula>
    </cfRule>
  </conditionalFormatting>
  <conditionalFormatting sqref="G5">
    <cfRule type="expression" dxfId="102" priority="19">
      <formula>$G$5&lt;&gt;""</formula>
    </cfRule>
  </conditionalFormatting>
  <conditionalFormatting sqref="G6">
    <cfRule type="expression" dxfId="101" priority="18">
      <formula>$G$6&lt;&gt;""</formula>
    </cfRule>
  </conditionalFormatting>
  <conditionalFormatting sqref="G4:I4">
    <cfRule type="expression" dxfId="100" priority="20">
      <formula>$G$4&lt;&gt;""</formula>
    </cfRule>
  </conditionalFormatting>
  <dataValidations count="1">
    <dataValidation type="list" allowBlank="1" showInputMessage="1" showErrorMessage="1" sqref="F12:F42" xr:uid="{00000000-0002-0000-0100-000000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7" id="{0C43B490-B473-41C1-AAAF-92AF87C4E060}">
            <xm:f>'4月'!#REF!&lt;&gt;""</xm:f>
            <x14:dxf>
              <fill>
                <patternFill patternType="none">
                  <bgColor auto="1"/>
                </patternFill>
              </fill>
            </x14:dxf>
          </x14:cfRule>
          <xm:sqref>G7:I8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view="pageBreakPreview" zoomScaleNormal="100" zoomScaleSheetLayoutView="100" workbookViewId="0">
      <selection activeCell="E35" sqref="E35"/>
    </sheetView>
  </sheetViews>
  <sheetFormatPr defaultRowHeight="13"/>
  <cols>
    <col min="1" max="1" width="5.7265625" style="1" customWidth="1"/>
    <col min="2" max="2" width="5.6328125" style="1" customWidth="1"/>
    <col min="3" max="4" width="16.36328125" customWidth="1"/>
    <col min="5" max="5" width="11.7265625" customWidth="1"/>
    <col min="6" max="6" width="11.36328125" customWidth="1"/>
    <col min="7" max="7" width="20.6328125" customWidth="1"/>
    <col min="8" max="8" width="10.6328125" customWidth="1"/>
    <col min="9" max="9" width="12.90625"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EDATE('4月'!A2,2)</f>
        <v>46174</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9.5" customHeight="1" thickBot="1">
      <c r="A11" s="175"/>
      <c r="B11" s="149"/>
      <c r="C11" s="197"/>
      <c r="D11" s="146"/>
      <c r="E11" s="183"/>
      <c r="F11" s="177"/>
      <c r="G11" s="180"/>
      <c r="H11" s="180"/>
      <c r="I11" s="180"/>
      <c r="J11" s="180"/>
      <c r="K11" s="181"/>
      <c r="L11" s="4"/>
    </row>
    <row r="12" spans="1:13" ht="19.5" customHeight="1">
      <c r="A12" s="50">
        <f>A2</f>
        <v>46174</v>
      </c>
      <c r="B12" s="51" t="str">
        <f>TEXT(A12,"aaa")</f>
        <v>月</v>
      </c>
      <c r="C12" s="56"/>
      <c r="D12" s="21"/>
      <c r="E12" s="24"/>
      <c r="F12" s="22"/>
      <c r="G12" s="200"/>
      <c r="H12" s="200"/>
      <c r="I12" s="200"/>
      <c r="J12" s="200"/>
      <c r="K12" s="201"/>
      <c r="M12" t="s">
        <v>18</v>
      </c>
    </row>
    <row r="13" spans="1:13" ht="19.5" customHeight="1">
      <c r="A13" s="49">
        <f>A12+1</f>
        <v>46175</v>
      </c>
      <c r="B13" s="52" t="str">
        <f t="shared" ref="B13:B41" si="0">TEXT(A13,"aaa")</f>
        <v>火</v>
      </c>
      <c r="C13" s="54"/>
      <c r="D13" s="23"/>
      <c r="E13" s="24"/>
      <c r="F13" s="25"/>
      <c r="G13" s="117"/>
      <c r="H13" s="117"/>
      <c r="I13" s="117"/>
      <c r="J13" s="117"/>
      <c r="K13" s="118"/>
      <c r="M13" t="s">
        <v>19</v>
      </c>
    </row>
    <row r="14" spans="1:13" ht="19.5" customHeight="1">
      <c r="A14" s="49">
        <f t="shared" ref="A14:A41" si="1">A13+1</f>
        <v>46176</v>
      </c>
      <c r="B14" s="52" t="str">
        <f t="shared" si="0"/>
        <v>水</v>
      </c>
      <c r="C14" s="54"/>
      <c r="D14" s="23"/>
      <c r="E14" s="24"/>
      <c r="F14" s="26"/>
      <c r="G14" s="117"/>
      <c r="H14" s="117"/>
      <c r="I14" s="117"/>
      <c r="J14" s="117"/>
      <c r="K14" s="118"/>
      <c r="M14" t="s">
        <v>35</v>
      </c>
    </row>
    <row r="15" spans="1:13" ht="19.5" customHeight="1">
      <c r="A15" s="49">
        <f t="shared" si="1"/>
        <v>46177</v>
      </c>
      <c r="B15" s="52" t="str">
        <f t="shared" si="0"/>
        <v>木</v>
      </c>
      <c r="C15" s="54"/>
      <c r="D15" s="23"/>
      <c r="E15" s="24"/>
      <c r="F15" s="26"/>
      <c r="G15" s="117"/>
      <c r="H15" s="117"/>
      <c r="I15" s="117"/>
      <c r="J15" s="117"/>
      <c r="K15" s="118"/>
      <c r="M15" t="s">
        <v>20</v>
      </c>
    </row>
    <row r="16" spans="1:13" ht="19.5" customHeight="1">
      <c r="A16" s="49">
        <f t="shared" si="1"/>
        <v>46178</v>
      </c>
      <c r="B16" s="52" t="str">
        <f t="shared" si="0"/>
        <v>金</v>
      </c>
      <c r="C16" s="54"/>
      <c r="D16" s="23"/>
      <c r="E16" s="24"/>
      <c r="F16" s="26"/>
      <c r="G16" s="117"/>
      <c r="H16" s="117"/>
      <c r="I16" s="117"/>
      <c r="J16" s="117"/>
      <c r="K16" s="118"/>
      <c r="M16" t="s">
        <v>21</v>
      </c>
    </row>
    <row r="17" spans="1:13" s="6" customFormat="1" ht="19.5" customHeight="1">
      <c r="A17" s="49">
        <f t="shared" si="1"/>
        <v>46179</v>
      </c>
      <c r="B17" s="52" t="str">
        <f t="shared" si="0"/>
        <v>土</v>
      </c>
      <c r="C17" s="55"/>
      <c r="D17" s="27"/>
      <c r="E17" s="24"/>
      <c r="F17" s="26"/>
      <c r="G17" s="117"/>
      <c r="H17" s="117"/>
      <c r="I17" s="117"/>
      <c r="J17" s="117"/>
      <c r="K17" s="118"/>
      <c r="L17" s="4"/>
      <c r="M17" t="s">
        <v>22</v>
      </c>
    </row>
    <row r="18" spans="1:13" s="6" customFormat="1" ht="19.5" customHeight="1">
      <c r="A18" s="49">
        <f t="shared" si="1"/>
        <v>46180</v>
      </c>
      <c r="B18" s="52" t="str">
        <f t="shared" si="0"/>
        <v>日</v>
      </c>
      <c r="C18" s="55"/>
      <c r="D18" s="27"/>
      <c r="E18" s="24"/>
      <c r="F18" s="26"/>
      <c r="G18" s="117"/>
      <c r="H18" s="117"/>
      <c r="I18" s="117"/>
      <c r="J18" s="117"/>
      <c r="K18" s="118"/>
      <c r="L18" s="4"/>
      <c r="M18" t="s">
        <v>23</v>
      </c>
    </row>
    <row r="19" spans="1:13" ht="19.5" customHeight="1">
      <c r="A19" s="49">
        <f t="shared" si="1"/>
        <v>46181</v>
      </c>
      <c r="B19" s="52" t="str">
        <f t="shared" si="0"/>
        <v>月</v>
      </c>
      <c r="C19" s="54"/>
      <c r="D19" s="23"/>
      <c r="E19" s="24"/>
      <c r="F19" s="26"/>
      <c r="G19" s="117"/>
      <c r="H19" s="117"/>
      <c r="I19" s="117"/>
      <c r="J19" s="117"/>
      <c r="K19" s="118"/>
    </row>
    <row r="20" spans="1:13" ht="19.5" customHeight="1">
      <c r="A20" s="49">
        <f t="shared" si="1"/>
        <v>46182</v>
      </c>
      <c r="B20" s="52" t="str">
        <f t="shared" si="0"/>
        <v>火</v>
      </c>
      <c r="C20" s="54"/>
      <c r="D20" s="23"/>
      <c r="E20" s="24"/>
      <c r="F20" s="26"/>
      <c r="G20" s="117"/>
      <c r="H20" s="117"/>
      <c r="I20" s="117"/>
      <c r="J20" s="117"/>
      <c r="K20" s="118"/>
    </row>
    <row r="21" spans="1:13" ht="19.5" customHeight="1">
      <c r="A21" s="49">
        <f t="shared" si="1"/>
        <v>46183</v>
      </c>
      <c r="B21" s="52" t="str">
        <f t="shared" si="0"/>
        <v>水</v>
      </c>
      <c r="C21" s="54"/>
      <c r="D21" s="23"/>
      <c r="E21" s="24"/>
      <c r="F21" s="25"/>
      <c r="G21" s="117"/>
      <c r="H21" s="117"/>
      <c r="I21" s="117"/>
      <c r="J21" s="117"/>
      <c r="K21" s="118"/>
    </row>
    <row r="22" spans="1:13" ht="19.5" customHeight="1">
      <c r="A22" s="49">
        <f t="shared" si="1"/>
        <v>46184</v>
      </c>
      <c r="B22" s="52" t="str">
        <f t="shared" si="0"/>
        <v>木</v>
      </c>
      <c r="C22" s="54"/>
      <c r="D22" s="23"/>
      <c r="E22" s="24"/>
      <c r="F22" s="26"/>
      <c r="G22" s="117"/>
      <c r="H22" s="117"/>
      <c r="I22" s="117"/>
      <c r="J22" s="117"/>
      <c r="K22" s="118"/>
    </row>
    <row r="23" spans="1:13" ht="19.5" customHeight="1">
      <c r="A23" s="49">
        <f t="shared" si="1"/>
        <v>46185</v>
      </c>
      <c r="B23" s="52" t="str">
        <f t="shared" si="0"/>
        <v>金</v>
      </c>
      <c r="C23" s="54"/>
      <c r="D23" s="23"/>
      <c r="E23" s="24"/>
      <c r="F23" s="26"/>
      <c r="G23" s="117"/>
      <c r="H23" s="117"/>
      <c r="I23" s="117"/>
      <c r="J23" s="117"/>
      <c r="K23" s="118"/>
    </row>
    <row r="24" spans="1:13" s="6" customFormat="1" ht="19.5" customHeight="1">
      <c r="A24" s="49">
        <f t="shared" si="1"/>
        <v>46186</v>
      </c>
      <c r="B24" s="52" t="str">
        <f t="shared" si="0"/>
        <v>土</v>
      </c>
      <c r="C24" s="55"/>
      <c r="D24" s="27"/>
      <c r="E24" s="24"/>
      <c r="F24" s="26"/>
      <c r="G24" s="117"/>
      <c r="H24" s="117"/>
      <c r="I24" s="117"/>
      <c r="J24" s="117"/>
      <c r="K24" s="118"/>
      <c r="L24" s="4"/>
      <c r="M24"/>
    </row>
    <row r="25" spans="1:13" s="6" customFormat="1" ht="19.5" customHeight="1">
      <c r="A25" s="49">
        <f t="shared" si="1"/>
        <v>46187</v>
      </c>
      <c r="B25" s="52" t="str">
        <f t="shared" si="0"/>
        <v>日</v>
      </c>
      <c r="C25" s="55"/>
      <c r="D25" s="27"/>
      <c r="E25" s="24"/>
      <c r="F25" s="26"/>
      <c r="G25" s="117"/>
      <c r="H25" s="117"/>
      <c r="I25" s="117"/>
      <c r="J25" s="117"/>
      <c r="K25" s="118"/>
      <c r="L25" s="4"/>
      <c r="M25"/>
    </row>
    <row r="26" spans="1:13" ht="19.5" customHeight="1">
      <c r="A26" s="49">
        <f t="shared" si="1"/>
        <v>46188</v>
      </c>
      <c r="B26" s="52" t="str">
        <f t="shared" si="0"/>
        <v>月</v>
      </c>
      <c r="C26" s="54"/>
      <c r="D26" s="23"/>
      <c r="E26" s="24"/>
      <c r="F26" s="26"/>
      <c r="G26" s="117"/>
      <c r="H26" s="117"/>
      <c r="I26" s="117"/>
      <c r="J26" s="117"/>
      <c r="K26" s="118"/>
    </row>
    <row r="27" spans="1:13" ht="19.5" customHeight="1">
      <c r="A27" s="49">
        <f t="shared" si="1"/>
        <v>46189</v>
      </c>
      <c r="B27" s="52" t="str">
        <f t="shared" si="0"/>
        <v>火</v>
      </c>
      <c r="C27" s="54"/>
      <c r="D27" s="23"/>
      <c r="E27" s="24"/>
      <c r="F27" s="26"/>
      <c r="G27" s="117"/>
      <c r="H27" s="117"/>
      <c r="I27" s="117"/>
      <c r="J27" s="117"/>
      <c r="K27" s="118"/>
    </row>
    <row r="28" spans="1:13" ht="19.5" customHeight="1">
      <c r="A28" s="49">
        <f t="shared" si="1"/>
        <v>46190</v>
      </c>
      <c r="B28" s="52" t="str">
        <f t="shared" si="0"/>
        <v>水</v>
      </c>
      <c r="C28" s="54"/>
      <c r="D28" s="23"/>
      <c r="E28" s="24"/>
      <c r="F28" s="26"/>
      <c r="G28" s="117"/>
      <c r="H28" s="117"/>
      <c r="I28" s="117"/>
      <c r="J28" s="117"/>
      <c r="K28" s="118"/>
    </row>
    <row r="29" spans="1:13" ht="19.5" customHeight="1">
      <c r="A29" s="49">
        <f t="shared" si="1"/>
        <v>46191</v>
      </c>
      <c r="B29" s="52" t="str">
        <f t="shared" si="0"/>
        <v>木</v>
      </c>
      <c r="C29" s="54"/>
      <c r="D29" s="23"/>
      <c r="E29" s="24"/>
      <c r="F29" s="26"/>
      <c r="G29" s="117"/>
      <c r="H29" s="117"/>
      <c r="I29" s="117"/>
      <c r="J29" s="117"/>
      <c r="K29" s="118"/>
    </row>
    <row r="30" spans="1:13" ht="19.5" customHeight="1">
      <c r="A30" s="49">
        <f t="shared" si="1"/>
        <v>46192</v>
      </c>
      <c r="B30" s="52" t="str">
        <f t="shared" si="0"/>
        <v>金</v>
      </c>
      <c r="C30" s="54"/>
      <c r="D30" s="23"/>
      <c r="E30" s="24"/>
      <c r="F30" s="26"/>
      <c r="G30" s="117"/>
      <c r="H30" s="117"/>
      <c r="I30" s="117"/>
      <c r="J30" s="117"/>
      <c r="K30" s="118"/>
    </row>
    <row r="31" spans="1:13" s="6" customFormat="1" ht="19.5" customHeight="1">
      <c r="A31" s="49">
        <f t="shared" si="1"/>
        <v>46193</v>
      </c>
      <c r="B31" s="52" t="str">
        <f t="shared" si="0"/>
        <v>土</v>
      </c>
      <c r="C31" s="54"/>
      <c r="D31" s="23"/>
      <c r="E31" s="24"/>
      <c r="F31" s="26"/>
      <c r="G31" s="117"/>
      <c r="H31" s="117"/>
      <c r="I31" s="117"/>
      <c r="J31" s="117"/>
      <c r="K31" s="118"/>
      <c r="L31" s="4"/>
      <c r="M31"/>
    </row>
    <row r="32" spans="1:13" s="6" customFormat="1" ht="19.5" customHeight="1">
      <c r="A32" s="49">
        <f t="shared" si="1"/>
        <v>46194</v>
      </c>
      <c r="B32" s="52" t="str">
        <f t="shared" si="0"/>
        <v>日</v>
      </c>
      <c r="C32" s="55"/>
      <c r="D32" s="27"/>
      <c r="E32" s="24"/>
      <c r="F32" s="26"/>
      <c r="G32" s="117"/>
      <c r="H32" s="117"/>
      <c r="I32" s="117"/>
      <c r="J32" s="117"/>
      <c r="K32" s="118"/>
      <c r="L32" s="4"/>
      <c r="M32"/>
    </row>
    <row r="33" spans="1:13" ht="19.5" customHeight="1">
      <c r="A33" s="49">
        <f t="shared" si="1"/>
        <v>46195</v>
      </c>
      <c r="B33" s="52" t="str">
        <f t="shared" si="0"/>
        <v>月</v>
      </c>
      <c r="C33" s="54"/>
      <c r="D33" s="23"/>
      <c r="E33" s="24"/>
      <c r="F33" s="26"/>
      <c r="G33" s="117"/>
      <c r="H33" s="117"/>
      <c r="I33" s="117"/>
      <c r="J33" s="117"/>
      <c r="K33" s="118"/>
    </row>
    <row r="34" spans="1:13" ht="19.5" customHeight="1">
      <c r="A34" s="49">
        <f t="shared" si="1"/>
        <v>46196</v>
      </c>
      <c r="B34" s="52" t="str">
        <f t="shared" si="0"/>
        <v>火</v>
      </c>
      <c r="C34" s="54"/>
      <c r="D34" s="23"/>
      <c r="E34" s="24"/>
      <c r="F34" s="26"/>
      <c r="G34" s="117"/>
      <c r="H34" s="117"/>
      <c r="I34" s="117"/>
      <c r="J34" s="117"/>
      <c r="K34" s="118"/>
    </row>
    <row r="35" spans="1:13" ht="19.5" customHeight="1">
      <c r="A35" s="49">
        <f t="shared" si="1"/>
        <v>46197</v>
      </c>
      <c r="B35" s="52" t="str">
        <f t="shared" si="0"/>
        <v>水</v>
      </c>
      <c r="C35" s="54"/>
      <c r="D35" s="23"/>
      <c r="E35" s="24"/>
      <c r="F35" s="26"/>
      <c r="G35" s="117"/>
      <c r="H35" s="117"/>
      <c r="I35" s="117"/>
      <c r="J35" s="117"/>
      <c r="K35" s="118"/>
    </row>
    <row r="36" spans="1:13" ht="19.5" customHeight="1">
      <c r="A36" s="49">
        <f t="shared" si="1"/>
        <v>46198</v>
      </c>
      <c r="B36" s="52" t="str">
        <f t="shared" si="0"/>
        <v>木</v>
      </c>
      <c r="C36" s="54"/>
      <c r="D36" s="23"/>
      <c r="E36" s="24"/>
      <c r="F36" s="26"/>
      <c r="G36" s="117"/>
      <c r="H36" s="117"/>
      <c r="I36" s="117"/>
      <c r="J36" s="117"/>
      <c r="K36" s="118"/>
    </row>
    <row r="37" spans="1:13" ht="19.5" customHeight="1">
      <c r="A37" s="49">
        <f t="shared" si="1"/>
        <v>46199</v>
      </c>
      <c r="B37" s="52" t="str">
        <f t="shared" si="0"/>
        <v>金</v>
      </c>
      <c r="C37" s="54"/>
      <c r="D37" s="23"/>
      <c r="E37" s="24"/>
      <c r="F37" s="26"/>
      <c r="G37" s="117"/>
      <c r="H37" s="117"/>
      <c r="I37" s="117"/>
      <c r="J37" s="117"/>
      <c r="K37" s="118"/>
    </row>
    <row r="38" spans="1:13" s="6" customFormat="1" ht="19.5" customHeight="1">
      <c r="A38" s="49">
        <f t="shared" si="1"/>
        <v>46200</v>
      </c>
      <c r="B38" s="52" t="str">
        <f t="shared" si="0"/>
        <v>土</v>
      </c>
      <c r="C38" s="55"/>
      <c r="D38" s="27"/>
      <c r="E38" s="24"/>
      <c r="F38" s="26"/>
      <c r="G38" s="117"/>
      <c r="H38" s="117"/>
      <c r="I38" s="117"/>
      <c r="J38" s="117"/>
      <c r="K38" s="118"/>
      <c r="L38" s="4"/>
      <c r="M38"/>
    </row>
    <row r="39" spans="1:13" s="6" customFormat="1" ht="19.5" customHeight="1">
      <c r="A39" s="49">
        <f t="shared" si="1"/>
        <v>46201</v>
      </c>
      <c r="B39" s="52" t="str">
        <f t="shared" si="0"/>
        <v>日</v>
      </c>
      <c r="C39" s="55"/>
      <c r="D39" s="27"/>
      <c r="E39" s="24"/>
      <c r="F39" s="26"/>
      <c r="G39" s="117"/>
      <c r="H39" s="117"/>
      <c r="I39" s="117"/>
      <c r="J39" s="117"/>
      <c r="K39" s="118"/>
      <c r="L39" s="4"/>
      <c r="M39"/>
    </row>
    <row r="40" spans="1:13" ht="19.5" customHeight="1">
      <c r="A40" s="49">
        <f t="shared" si="1"/>
        <v>46202</v>
      </c>
      <c r="B40" s="52" t="str">
        <f t="shared" si="0"/>
        <v>月</v>
      </c>
      <c r="C40" s="54"/>
      <c r="D40" s="23"/>
      <c r="E40" s="24"/>
      <c r="F40" s="26"/>
      <c r="G40" s="117"/>
      <c r="H40" s="117"/>
      <c r="I40" s="117"/>
      <c r="J40" s="117"/>
      <c r="K40" s="118"/>
    </row>
    <row r="41" spans="1:13" ht="19.5" customHeight="1" thickBot="1">
      <c r="A41" s="49">
        <f t="shared" si="1"/>
        <v>46203</v>
      </c>
      <c r="B41" s="53" t="str">
        <f t="shared" si="0"/>
        <v>火</v>
      </c>
      <c r="C41" s="57"/>
      <c r="D41" s="28"/>
      <c r="E41" s="29"/>
      <c r="F41" s="30"/>
      <c r="G41" s="139"/>
      <c r="H41" s="139"/>
      <c r="I41" s="139"/>
      <c r="J41" s="139"/>
      <c r="K41" s="140"/>
    </row>
    <row r="42" spans="1:13" ht="15" customHeight="1" thickBot="1">
      <c r="A42" s="129" t="s">
        <v>29</v>
      </c>
      <c r="B42" s="130"/>
      <c r="C42" s="35"/>
      <c r="D42" s="39"/>
      <c r="E42" s="34">
        <f>SUM(E12:E41)</f>
        <v>0</v>
      </c>
    </row>
    <row r="43" spans="1:13" ht="18" customHeight="1" thickBot="1">
      <c r="A43" s="131"/>
      <c r="B43" s="132"/>
      <c r="C43" s="36">
        <f>A2</f>
        <v>46174</v>
      </c>
      <c r="D43" s="37" t="s">
        <v>24</v>
      </c>
      <c r="E43" s="108">
        <f>7.5*22</f>
        <v>165</v>
      </c>
      <c r="F43" s="12"/>
      <c r="K43" s="9" t="s">
        <v>28</v>
      </c>
    </row>
    <row r="44" spans="1:13" ht="18" customHeight="1" thickBot="1">
      <c r="A44" s="133"/>
      <c r="B44" s="134"/>
      <c r="C44" s="85"/>
      <c r="D44" s="86" t="s">
        <v>39</v>
      </c>
      <c r="E44" s="107">
        <f>E42-E43</f>
        <v>-165</v>
      </c>
      <c r="F44" s="11"/>
      <c r="K44" s="123"/>
    </row>
    <row r="45" spans="1:13" ht="18" customHeight="1" thickBot="1">
      <c r="B45" s="8"/>
      <c r="C45" s="17"/>
      <c r="D45" s="16"/>
      <c r="E45" s="10"/>
      <c r="F45" s="11"/>
      <c r="J45" s="1"/>
      <c r="K45" s="124"/>
    </row>
    <row r="46" spans="1:13" ht="18" customHeight="1">
      <c r="B46" s="8"/>
      <c r="C46" s="137" t="s">
        <v>12</v>
      </c>
      <c r="D46" s="119" t="s">
        <v>3</v>
      </c>
      <c r="E46" s="14" t="s">
        <v>9</v>
      </c>
      <c r="F46" s="31" t="s">
        <v>4</v>
      </c>
      <c r="K46" s="124"/>
    </row>
    <row r="47" spans="1:13" ht="18" customHeight="1">
      <c r="B47" s="8"/>
      <c r="C47" s="137"/>
      <c r="D47" s="120"/>
      <c r="E47" s="13" t="s">
        <v>10</v>
      </c>
      <c r="F47" s="32" t="s">
        <v>4</v>
      </c>
      <c r="K47" s="124"/>
      <c r="M47" s="3"/>
    </row>
    <row r="48" spans="1:13" ht="18" customHeight="1" thickBot="1">
      <c r="B48" s="8"/>
      <c r="C48" s="15" t="s">
        <v>12</v>
      </c>
      <c r="D48" s="121" t="s">
        <v>11</v>
      </c>
      <c r="E48" s="122"/>
      <c r="F48" s="33" t="s">
        <v>4</v>
      </c>
      <c r="K48" s="125"/>
      <c r="M48" s="3"/>
    </row>
    <row r="49" spans="1:13" ht="18" customHeight="1" thickBot="1">
      <c r="A49" s="48"/>
      <c r="B49" s="48"/>
      <c r="C49" s="48"/>
      <c r="D49" s="48"/>
      <c r="E49" s="48"/>
      <c r="F49" s="48"/>
      <c r="G49" s="48"/>
      <c r="H49" s="48"/>
      <c r="I49" s="48"/>
      <c r="M49" s="3"/>
    </row>
    <row r="50" spans="1:13" ht="18" customHeight="1" thickTop="1">
      <c r="A50"/>
      <c r="B50"/>
      <c r="C50" s="141" t="s">
        <v>30</v>
      </c>
      <c r="D50" s="126" t="s">
        <v>32</v>
      </c>
      <c r="E50" s="127"/>
      <c r="F50" s="128"/>
      <c r="G50" s="100">
        <v>46205</v>
      </c>
      <c r="M50" s="3"/>
    </row>
    <row r="51" spans="1:13" ht="18" customHeight="1" thickBot="1">
      <c r="A51" s="4"/>
      <c r="B51" s="4"/>
      <c r="C51" s="142"/>
      <c r="D51" s="113" t="s">
        <v>31</v>
      </c>
      <c r="E51" s="114"/>
      <c r="F51" s="115"/>
      <c r="G51" s="101">
        <v>46210</v>
      </c>
      <c r="H51" s="4"/>
      <c r="I51" s="4"/>
    </row>
    <row r="52" spans="1:13" ht="14.25" customHeight="1" thickTop="1">
      <c r="A52" s="4"/>
      <c r="B52" s="18"/>
      <c r="C52" s="19"/>
      <c r="D52" s="19"/>
      <c r="E52" s="20"/>
    </row>
    <row r="53" spans="1:13" s="5" customFormat="1" ht="22.5" customHeight="1">
      <c r="A53" s="135" t="s">
        <v>33</v>
      </c>
      <c r="B53" s="136"/>
      <c r="C53" s="136"/>
      <c r="D53" s="136"/>
      <c r="E53" s="136"/>
      <c r="F53" s="136"/>
      <c r="G53" s="136"/>
      <c r="H53" s="136"/>
      <c r="I53" s="136"/>
      <c r="J53" s="136"/>
      <c r="K53" s="136"/>
      <c r="L53" s="47"/>
      <c r="M53"/>
    </row>
    <row r="54" spans="1:13" s="5" customFormat="1" ht="22.5" customHeight="1">
      <c r="A54" s="136"/>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96.75" customHeight="1">
      <c r="A60" s="136"/>
      <c r="B60" s="136"/>
      <c r="C60" s="136"/>
      <c r="D60" s="136"/>
      <c r="E60" s="136"/>
      <c r="F60" s="136"/>
      <c r="G60" s="136"/>
      <c r="H60" s="136"/>
      <c r="I60" s="136"/>
      <c r="J60" s="136"/>
      <c r="K60" s="136"/>
      <c r="L60" s="47"/>
    </row>
    <row r="61" spans="1:13" ht="16.5">
      <c r="M61" s="5"/>
    </row>
  </sheetData>
  <mergeCells count="60">
    <mergeCell ref="A53:K60"/>
    <mergeCell ref="G41:K41"/>
    <mergeCell ref="C46:C47"/>
    <mergeCell ref="D46:D47"/>
    <mergeCell ref="D48:E48"/>
    <mergeCell ref="C50:C51"/>
    <mergeCell ref="D50:F50"/>
    <mergeCell ref="D51:F51"/>
    <mergeCell ref="K44:K48"/>
    <mergeCell ref="A42:B44"/>
    <mergeCell ref="G40:K40"/>
    <mergeCell ref="G29:K29"/>
    <mergeCell ref="G30:K30"/>
    <mergeCell ref="G31:K31"/>
    <mergeCell ref="G32:K32"/>
    <mergeCell ref="G33:K33"/>
    <mergeCell ref="G34:K34"/>
    <mergeCell ref="G35:K35"/>
    <mergeCell ref="G36:K36"/>
    <mergeCell ref="G37:K37"/>
    <mergeCell ref="G38:K38"/>
    <mergeCell ref="G39:K39"/>
    <mergeCell ref="G28:K28"/>
    <mergeCell ref="G17:K17"/>
    <mergeCell ref="G18:K18"/>
    <mergeCell ref="G19:K19"/>
    <mergeCell ref="G20:K20"/>
    <mergeCell ref="G21:K21"/>
    <mergeCell ref="G22:K22"/>
    <mergeCell ref="G23:K23"/>
    <mergeCell ref="G24:K24"/>
    <mergeCell ref="G25:K25"/>
    <mergeCell ref="G26:K26"/>
    <mergeCell ref="G27:K27"/>
    <mergeCell ref="G16:K16"/>
    <mergeCell ref="A10:A11"/>
    <mergeCell ref="B10:B11"/>
    <mergeCell ref="C10:C11"/>
    <mergeCell ref="D10:D11"/>
    <mergeCell ref="E10:E11"/>
    <mergeCell ref="F10:F11"/>
    <mergeCell ref="G10:K11"/>
    <mergeCell ref="G12:K12"/>
    <mergeCell ref="G13:K13"/>
    <mergeCell ref="G14:K14"/>
    <mergeCell ref="G15:K15"/>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12:K41">
    <cfRule type="expression" dxfId="98" priority="13">
      <formula>$B12="祝"</formula>
    </cfRule>
    <cfRule type="expression" dxfId="97" priority="14">
      <formula>$B12="土"</formula>
    </cfRule>
    <cfRule type="expression" dxfId="96" priority="15">
      <formula>$B12="日"</formula>
    </cfRule>
  </conditionalFormatting>
  <conditionalFormatting sqref="C4:D4">
    <cfRule type="expression" dxfId="95" priority="12">
      <formula>$C$4&lt;&gt;""</formula>
    </cfRule>
  </conditionalFormatting>
  <conditionalFormatting sqref="C5:D5">
    <cfRule type="expression" dxfId="94" priority="11">
      <formula>$C$5&lt;&gt;""</formula>
    </cfRule>
  </conditionalFormatting>
  <conditionalFormatting sqref="G5">
    <cfRule type="expression" dxfId="93" priority="2">
      <formula>$G$5&lt;&gt;""</formula>
    </cfRule>
  </conditionalFormatting>
  <conditionalFormatting sqref="G6">
    <cfRule type="expression" dxfId="92" priority="1">
      <formula>$G$6&lt;&gt;""</formula>
    </cfRule>
  </conditionalFormatting>
  <conditionalFormatting sqref="G4:I4">
    <cfRule type="expression" dxfId="91" priority="10">
      <formula>$G$4&lt;&gt;""</formula>
    </cfRule>
  </conditionalFormatting>
  <dataValidations count="1">
    <dataValidation type="list" allowBlank="1" showInputMessage="1" showErrorMessage="1" sqref="F12:F41" xr:uid="{00000000-0002-0000-02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0" id="{3C493D40-FBDC-4040-9B07-FCFDC08CFDB9}">
            <xm:f>'4月'!#REF!&lt;&gt;""</xm:f>
            <x14:dxf>
              <fill>
                <patternFill patternType="none">
                  <bgColor auto="1"/>
                </patternFill>
              </fill>
            </x14:dxf>
          </x14:cfRule>
          <xm:sqref>G7:I8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1"/>
  <sheetViews>
    <sheetView view="pageBreakPreview" zoomScaleNormal="100" zoomScaleSheetLayoutView="100" workbookViewId="0">
      <selection activeCell="E39" sqref="E39"/>
    </sheetView>
  </sheetViews>
  <sheetFormatPr defaultRowHeight="13"/>
  <cols>
    <col min="1" max="1" width="5.7265625" style="1" customWidth="1"/>
    <col min="2" max="2" width="5.6328125" style="1" customWidth="1"/>
    <col min="3" max="4" width="16.36328125" customWidth="1"/>
    <col min="5" max="5" width="12" customWidth="1"/>
    <col min="6" max="6" width="12.08984375" customWidth="1"/>
    <col min="7" max="7" width="20.6328125" customWidth="1"/>
    <col min="8" max="8" width="10.6328125" customWidth="1"/>
    <col min="9" max="9" width="11.7265625"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EDATE('4月'!A2,3)</f>
        <v>46204</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9.5" customHeight="1" thickBot="1">
      <c r="A11" s="175"/>
      <c r="B11" s="149"/>
      <c r="C11" s="197"/>
      <c r="D11" s="146"/>
      <c r="E11" s="183"/>
      <c r="F11" s="177"/>
      <c r="G11" s="180"/>
      <c r="H11" s="180"/>
      <c r="I11" s="180"/>
      <c r="J11" s="180"/>
      <c r="K11" s="181"/>
      <c r="L11" s="4"/>
    </row>
    <row r="12" spans="1:13" ht="19.5" customHeight="1">
      <c r="A12" s="50">
        <f>A2</f>
        <v>46204</v>
      </c>
      <c r="B12" s="51" t="str">
        <f>TEXT(A12,"aaa")</f>
        <v>水</v>
      </c>
      <c r="C12" s="56"/>
      <c r="D12" s="21"/>
      <c r="E12" s="24"/>
      <c r="F12" s="22"/>
      <c r="G12" s="200"/>
      <c r="H12" s="200"/>
      <c r="I12" s="200"/>
      <c r="J12" s="200"/>
      <c r="K12" s="201"/>
      <c r="M12" t="s">
        <v>18</v>
      </c>
    </row>
    <row r="13" spans="1:13" ht="19.5" customHeight="1">
      <c r="A13" s="49">
        <f>A12+1</f>
        <v>46205</v>
      </c>
      <c r="B13" s="52" t="str">
        <f t="shared" ref="B13:B42" si="0">TEXT(A13,"aaa")</f>
        <v>木</v>
      </c>
      <c r="C13" s="54"/>
      <c r="D13" s="23"/>
      <c r="E13" s="24"/>
      <c r="F13" s="25"/>
      <c r="G13" s="117"/>
      <c r="H13" s="117"/>
      <c r="I13" s="117"/>
      <c r="J13" s="117"/>
      <c r="K13" s="118"/>
      <c r="M13" t="s">
        <v>19</v>
      </c>
    </row>
    <row r="14" spans="1:13" ht="19.5" customHeight="1">
      <c r="A14" s="49">
        <f t="shared" ref="A14:A42" si="1">A13+1</f>
        <v>46206</v>
      </c>
      <c r="B14" s="52" t="str">
        <f t="shared" si="0"/>
        <v>金</v>
      </c>
      <c r="C14" s="54"/>
      <c r="D14" s="23"/>
      <c r="E14" s="24"/>
      <c r="F14" s="26"/>
      <c r="G14" s="117"/>
      <c r="H14" s="117"/>
      <c r="I14" s="117"/>
      <c r="J14" s="117"/>
      <c r="K14" s="118"/>
      <c r="M14" t="s">
        <v>35</v>
      </c>
    </row>
    <row r="15" spans="1:13" ht="19.5" customHeight="1">
      <c r="A15" s="49">
        <f t="shared" si="1"/>
        <v>46207</v>
      </c>
      <c r="B15" s="52" t="str">
        <f t="shared" si="0"/>
        <v>土</v>
      </c>
      <c r="C15" s="54"/>
      <c r="D15" s="23"/>
      <c r="E15" s="24"/>
      <c r="F15" s="26"/>
      <c r="G15" s="117"/>
      <c r="H15" s="117"/>
      <c r="I15" s="117"/>
      <c r="J15" s="117"/>
      <c r="K15" s="118"/>
      <c r="M15" t="s">
        <v>20</v>
      </c>
    </row>
    <row r="16" spans="1:13" ht="19.5" customHeight="1">
      <c r="A16" s="49">
        <f t="shared" si="1"/>
        <v>46208</v>
      </c>
      <c r="B16" s="52" t="str">
        <f t="shared" si="0"/>
        <v>日</v>
      </c>
      <c r="C16" s="54"/>
      <c r="D16" s="23"/>
      <c r="E16" s="24"/>
      <c r="F16" s="26"/>
      <c r="G16" s="117"/>
      <c r="H16" s="117"/>
      <c r="I16" s="117"/>
      <c r="J16" s="117"/>
      <c r="K16" s="118"/>
      <c r="M16" t="s">
        <v>21</v>
      </c>
    </row>
    <row r="17" spans="1:13" s="6" customFormat="1" ht="19.5" customHeight="1">
      <c r="A17" s="49">
        <f t="shared" si="1"/>
        <v>46209</v>
      </c>
      <c r="B17" s="52" t="str">
        <f t="shared" si="0"/>
        <v>月</v>
      </c>
      <c r="C17" s="55"/>
      <c r="D17" s="27"/>
      <c r="E17" s="24"/>
      <c r="F17" s="26"/>
      <c r="G17" s="117"/>
      <c r="H17" s="117"/>
      <c r="I17" s="117"/>
      <c r="J17" s="117"/>
      <c r="K17" s="118"/>
      <c r="L17" s="4"/>
      <c r="M17" t="s">
        <v>22</v>
      </c>
    </row>
    <row r="18" spans="1:13" s="6" customFormat="1" ht="19.5" customHeight="1">
      <c r="A18" s="49">
        <f t="shared" si="1"/>
        <v>46210</v>
      </c>
      <c r="B18" s="52" t="str">
        <f t="shared" si="0"/>
        <v>火</v>
      </c>
      <c r="C18" s="55"/>
      <c r="D18" s="27"/>
      <c r="E18" s="24"/>
      <c r="F18" s="26"/>
      <c r="G18" s="117"/>
      <c r="H18" s="117"/>
      <c r="I18" s="117"/>
      <c r="J18" s="117"/>
      <c r="K18" s="118"/>
      <c r="L18" s="46"/>
      <c r="M18" t="s">
        <v>23</v>
      </c>
    </row>
    <row r="19" spans="1:13" ht="19.5" customHeight="1">
      <c r="A19" s="49">
        <f t="shared" si="1"/>
        <v>46211</v>
      </c>
      <c r="B19" s="52" t="str">
        <f t="shared" si="0"/>
        <v>水</v>
      </c>
      <c r="C19" s="54"/>
      <c r="D19" s="23"/>
      <c r="E19" s="24"/>
      <c r="F19" s="26"/>
      <c r="G19" s="117"/>
      <c r="H19" s="117"/>
      <c r="I19" s="117"/>
      <c r="J19" s="117"/>
      <c r="K19" s="118"/>
    </row>
    <row r="20" spans="1:13" ht="19.5" customHeight="1">
      <c r="A20" s="49">
        <f t="shared" si="1"/>
        <v>46212</v>
      </c>
      <c r="B20" s="52" t="str">
        <f t="shared" si="0"/>
        <v>木</v>
      </c>
      <c r="C20" s="54"/>
      <c r="D20" s="23"/>
      <c r="E20" s="24"/>
      <c r="F20" s="26"/>
      <c r="G20" s="117"/>
      <c r="H20" s="117"/>
      <c r="I20" s="117"/>
      <c r="J20" s="117"/>
      <c r="K20" s="118"/>
    </row>
    <row r="21" spans="1:13" ht="19.5" customHeight="1">
      <c r="A21" s="49">
        <f t="shared" si="1"/>
        <v>46213</v>
      </c>
      <c r="B21" s="52" t="str">
        <f t="shared" si="0"/>
        <v>金</v>
      </c>
      <c r="C21" s="54"/>
      <c r="D21" s="23"/>
      <c r="E21" s="24"/>
      <c r="F21" s="25"/>
      <c r="G21" s="117"/>
      <c r="H21" s="117"/>
      <c r="I21" s="117"/>
      <c r="J21" s="117"/>
      <c r="K21" s="118"/>
    </row>
    <row r="22" spans="1:13" ht="19.5" customHeight="1">
      <c r="A22" s="49">
        <f t="shared" si="1"/>
        <v>46214</v>
      </c>
      <c r="B22" s="52" t="str">
        <f t="shared" si="0"/>
        <v>土</v>
      </c>
      <c r="C22" s="54"/>
      <c r="D22" s="23"/>
      <c r="E22" s="24"/>
      <c r="F22" s="26"/>
      <c r="G22" s="117"/>
      <c r="H22" s="117"/>
      <c r="I22" s="117"/>
      <c r="J22" s="117"/>
      <c r="K22" s="118"/>
    </row>
    <row r="23" spans="1:13" ht="19.5" customHeight="1">
      <c r="A23" s="49">
        <f t="shared" si="1"/>
        <v>46215</v>
      </c>
      <c r="B23" s="52" t="str">
        <f t="shared" si="0"/>
        <v>日</v>
      </c>
      <c r="C23" s="54"/>
      <c r="D23" s="23"/>
      <c r="E23" s="24"/>
      <c r="F23" s="26"/>
      <c r="G23" s="117"/>
      <c r="H23" s="117"/>
      <c r="I23" s="117"/>
      <c r="J23" s="117"/>
      <c r="K23" s="118"/>
    </row>
    <row r="24" spans="1:13" s="6" customFormat="1" ht="19.5" customHeight="1">
      <c r="A24" s="49">
        <f t="shared" si="1"/>
        <v>46216</v>
      </c>
      <c r="B24" s="52" t="str">
        <f t="shared" si="0"/>
        <v>月</v>
      </c>
      <c r="C24" s="55"/>
      <c r="D24" s="27"/>
      <c r="E24" s="24"/>
      <c r="F24" s="26"/>
      <c r="G24" s="117"/>
      <c r="H24" s="117"/>
      <c r="I24" s="117"/>
      <c r="J24" s="117"/>
      <c r="K24" s="118"/>
      <c r="L24" s="4"/>
      <c r="M24"/>
    </row>
    <row r="25" spans="1:13" s="6" customFormat="1" ht="19.5" customHeight="1">
      <c r="A25" s="49">
        <f t="shared" si="1"/>
        <v>46217</v>
      </c>
      <c r="B25" s="52" t="str">
        <f t="shared" si="0"/>
        <v>火</v>
      </c>
      <c r="C25" s="55"/>
      <c r="D25" s="27"/>
      <c r="E25" s="24"/>
      <c r="F25" s="26"/>
      <c r="G25" s="117"/>
      <c r="H25" s="117"/>
      <c r="I25" s="117"/>
      <c r="J25" s="117"/>
      <c r="K25" s="118"/>
      <c r="L25" s="46"/>
      <c r="M25"/>
    </row>
    <row r="26" spans="1:13" s="6" customFormat="1" ht="19.5" customHeight="1">
      <c r="A26" s="49">
        <f t="shared" si="1"/>
        <v>46218</v>
      </c>
      <c r="B26" s="52" t="str">
        <f t="shared" si="0"/>
        <v>水</v>
      </c>
      <c r="C26" s="55"/>
      <c r="D26" s="27"/>
      <c r="E26" s="24"/>
      <c r="F26" s="26"/>
      <c r="G26" s="117"/>
      <c r="H26" s="117"/>
      <c r="I26" s="117"/>
      <c r="J26" s="117"/>
      <c r="K26" s="118"/>
      <c r="L26" s="46"/>
      <c r="M26"/>
    </row>
    <row r="27" spans="1:13" ht="19.5" customHeight="1">
      <c r="A27" s="49">
        <f t="shared" si="1"/>
        <v>46219</v>
      </c>
      <c r="B27" s="52" t="str">
        <f t="shared" si="0"/>
        <v>木</v>
      </c>
      <c r="C27" s="54"/>
      <c r="D27" s="23"/>
      <c r="E27" s="24"/>
      <c r="F27" s="26"/>
      <c r="G27" s="117"/>
      <c r="H27" s="117"/>
      <c r="I27" s="117"/>
      <c r="J27" s="117"/>
      <c r="K27" s="118"/>
    </row>
    <row r="28" spans="1:13" ht="19.5" customHeight="1">
      <c r="A28" s="49">
        <f t="shared" si="1"/>
        <v>46220</v>
      </c>
      <c r="B28" s="52" t="str">
        <f t="shared" si="0"/>
        <v>金</v>
      </c>
      <c r="C28" s="54"/>
      <c r="D28" s="23"/>
      <c r="E28" s="24"/>
      <c r="F28" s="26"/>
      <c r="G28" s="117"/>
      <c r="H28" s="117"/>
      <c r="I28" s="117"/>
      <c r="J28" s="117"/>
      <c r="K28" s="118"/>
    </row>
    <row r="29" spans="1:13" ht="19.5" customHeight="1">
      <c r="A29" s="49">
        <f t="shared" si="1"/>
        <v>46221</v>
      </c>
      <c r="B29" s="52" t="str">
        <f t="shared" si="0"/>
        <v>土</v>
      </c>
      <c r="C29" s="54"/>
      <c r="D29" s="23"/>
      <c r="E29" s="24"/>
      <c r="F29" s="26"/>
      <c r="G29" s="117"/>
      <c r="H29" s="117"/>
      <c r="I29" s="117"/>
      <c r="J29" s="117"/>
      <c r="K29" s="118"/>
    </row>
    <row r="30" spans="1:13" ht="19.5" customHeight="1">
      <c r="A30" s="49">
        <f t="shared" si="1"/>
        <v>46222</v>
      </c>
      <c r="B30" s="52" t="str">
        <f t="shared" si="0"/>
        <v>日</v>
      </c>
      <c r="C30" s="54"/>
      <c r="D30" s="23"/>
      <c r="E30" s="24"/>
      <c r="F30" s="26"/>
      <c r="G30" s="117"/>
      <c r="H30" s="117"/>
      <c r="I30" s="117"/>
      <c r="J30" s="117"/>
      <c r="K30" s="118"/>
    </row>
    <row r="31" spans="1:13" s="6" customFormat="1" ht="19.5" customHeight="1">
      <c r="A31" s="49">
        <f t="shared" si="1"/>
        <v>46223</v>
      </c>
      <c r="B31" s="52" t="s">
        <v>40</v>
      </c>
      <c r="C31" s="54"/>
      <c r="D31" s="23"/>
      <c r="E31" s="24"/>
      <c r="F31" s="26"/>
      <c r="G31" s="117"/>
      <c r="H31" s="117"/>
      <c r="I31" s="117"/>
      <c r="J31" s="117"/>
      <c r="K31" s="118"/>
      <c r="L31" s="4"/>
      <c r="M31"/>
    </row>
    <row r="32" spans="1:13" s="6" customFormat="1" ht="19.5" customHeight="1">
      <c r="A32" s="49">
        <f t="shared" si="1"/>
        <v>46224</v>
      </c>
      <c r="B32" s="52" t="str">
        <f t="shared" si="0"/>
        <v>火</v>
      </c>
      <c r="C32" s="55"/>
      <c r="D32" s="27"/>
      <c r="E32" s="24"/>
      <c r="F32" s="26"/>
      <c r="G32" s="117"/>
      <c r="H32" s="117"/>
      <c r="I32" s="117"/>
      <c r="J32" s="117"/>
      <c r="K32" s="118"/>
      <c r="L32" s="46"/>
      <c r="M32"/>
    </row>
    <row r="33" spans="1:13" ht="19.5" customHeight="1">
      <c r="A33" s="49">
        <f t="shared" si="1"/>
        <v>46225</v>
      </c>
      <c r="B33" s="52" t="str">
        <f t="shared" si="0"/>
        <v>水</v>
      </c>
      <c r="C33" s="54"/>
      <c r="D33" s="23"/>
      <c r="E33" s="24"/>
      <c r="F33" s="26"/>
      <c r="G33" s="117"/>
      <c r="H33" s="117"/>
      <c r="I33" s="117"/>
      <c r="J33" s="117"/>
      <c r="K33" s="118"/>
    </row>
    <row r="34" spans="1:13" ht="19.5" customHeight="1">
      <c r="A34" s="49">
        <f t="shared" si="1"/>
        <v>46226</v>
      </c>
      <c r="B34" s="52" t="str">
        <f t="shared" si="0"/>
        <v>木</v>
      </c>
      <c r="C34" s="54"/>
      <c r="D34" s="23"/>
      <c r="E34" s="24"/>
      <c r="F34" s="26"/>
      <c r="G34" s="117"/>
      <c r="H34" s="117"/>
      <c r="I34" s="117"/>
      <c r="J34" s="117"/>
      <c r="K34" s="118"/>
    </row>
    <row r="35" spans="1:13" ht="19.5" customHeight="1">
      <c r="A35" s="49">
        <f t="shared" si="1"/>
        <v>46227</v>
      </c>
      <c r="B35" s="52" t="str">
        <f t="shared" si="0"/>
        <v>金</v>
      </c>
      <c r="C35" s="54"/>
      <c r="D35" s="23"/>
      <c r="E35" s="24"/>
      <c r="F35" s="26"/>
      <c r="G35" s="117"/>
      <c r="H35" s="117"/>
      <c r="I35" s="117"/>
      <c r="J35" s="117"/>
      <c r="K35" s="118"/>
    </row>
    <row r="36" spans="1:13" ht="19.5" customHeight="1">
      <c r="A36" s="49">
        <f t="shared" si="1"/>
        <v>46228</v>
      </c>
      <c r="B36" s="52" t="str">
        <f t="shared" si="0"/>
        <v>土</v>
      </c>
      <c r="C36" s="54"/>
      <c r="D36" s="23"/>
      <c r="E36" s="24"/>
      <c r="F36" s="26"/>
      <c r="G36" s="117"/>
      <c r="H36" s="117"/>
      <c r="I36" s="117"/>
      <c r="J36" s="117"/>
      <c r="K36" s="118"/>
    </row>
    <row r="37" spans="1:13" ht="19.5" customHeight="1">
      <c r="A37" s="49">
        <f t="shared" si="1"/>
        <v>46229</v>
      </c>
      <c r="B37" s="52" t="str">
        <f t="shared" si="0"/>
        <v>日</v>
      </c>
      <c r="C37" s="54"/>
      <c r="D37" s="23"/>
      <c r="E37" s="24"/>
      <c r="F37" s="26"/>
      <c r="G37" s="117"/>
      <c r="H37" s="117"/>
      <c r="I37" s="117"/>
      <c r="J37" s="117"/>
      <c r="K37" s="118"/>
    </row>
    <row r="38" spans="1:13" s="6" customFormat="1" ht="19.5" customHeight="1">
      <c r="A38" s="49">
        <f t="shared" si="1"/>
        <v>46230</v>
      </c>
      <c r="B38" s="52" t="str">
        <f t="shared" si="0"/>
        <v>月</v>
      </c>
      <c r="C38" s="55"/>
      <c r="D38" s="27"/>
      <c r="E38" s="24"/>
      <c r="F38" s="26"/>
      <c r="G38" s="117"/>
      <c r="H38" s="117"/>
      <c r="I38" s="117"/>
      <c r="J38" s="117"/>
      <c r="K38" s="118"/>
      <c r="L38" s="4"/>
      <c r="M38"/>
    </row>
    <row r="39" spans="1:13" s="6" customFormat="1" ht="19.5" customHeight="1">
      <c r="A39" s="49">
        <f t="shared" si="1"/>
        <v>46231</v>
      </c>
      <c r="B39" s="52" t="str">
        <f t="shared" si="0"/>
        <v>火</v>
      </c>
      <c r="C39" s="55"/>
      <c r="D39" s="27"/>
      <c r="E39" s="24"/>
      <c r="F39" s="26"/>
      <c r="G39" s="117"/>
      <c r="H39" s="117"/>
      <c r="I39" s="117"/>
      <c r="J39" s="117"/>
      <c r="K39" s="118"/>
      <c r="L39" s="46"/>
      <c r="M39"/>
    </row>
    <row r="40" spans="1:13" ht="19.5" customHeight="1">
      <c r="A40" s="49">
        <f t="shared" si="1"/>
        <v>46232</v>
      </c>
      <c r="B40" s="52" t="str">
        <f t="shared" si="0"/>
        <v>水</v>
      </c>
      <c r="C40" s="54"/>
      <c r="D40" s="23"/>
      <c r="E40" s="24"/>
      <c r="F40" s="26"/>
      <c r="G40" s="117"/>
      <c r="H40" s="117"/>
      <c r="I40" s="117"/>
      <c r="J40" s="117"/>
      <c r="K40" s="118"/>
    </row>
    <row r="41" spans="1:13" ht="19.5" customHeight="1">
      <c r="A41" s="49">
        <f t="shared" si="1"/>
        <v>46233</v>
      </c>
      <c r="B41" s="52" t="str">
        <f t="shared" si="0"/>
        <v>木</v>
      </c>
      <c r="C41" s="54"/>
      <c r="D41" s="23"/>
      <c r="E41" s="24"/>
      <c r="F41" s="26"/>
      <c r="G41" s="117"/>
      <c r="H41" s="117"/>
      <c r="I41" s="117"/>
      <c r="J41" s="117"/>
      <c r="K41" s="118"/>
    </row>
    <row r="42" spans="1:13" ht="19.5" customHeight="1" thickBot="1">
      <c r="A42" s="49">
        <f t="shared" si="1"/>
        <v>46234</v>
      </c>
      <c r="B42" s="58" t="str">
        <f t="shared" si="0"/>
        <v>金</v>
      </c>
      <c r="C42" s="62"/>
      <c r="D42" s="59"/>
      <c r="E42" s="60"/>
      <c r="F42" s="61"/>
      <c r="G42" s="198"/>
      <c r="H42" s="198"/>
      <c r="I42" s="198"/>
      <c r="J42" s="198"/>
      <c r="K42" s="199"/>
    </row>
    <row r="43" spans="1:13" ht="15" customHeight="1" thickBot="1">
      <c r="A43" s="129" t="s">
        <v>29</v>
      </c>
      <c r="B43" s="130"/>
      <c r="C43" s="35"/>
      <c r="D43" s="39"/>
      <c r="E43" s="40">
        <f>SUM(E12:E42)</f>
        <v>0</v>
      </c>
    </row>
    <row r="44" spans="1:13" ht="18" customHeight="1" thickBot="1">
      <c r="A44" s="131"/>
      <c r="B44" s="132"/>
      <c r="C44" s="36">
        <f>A2</f>
        <v>46204</v>
      </c>
      <c r="D44" s="37" t="s">
        <v>24</v>
      </c>
      <c r="E44" s="38">
        <f>7.5*22</f>
        <v>165</v>
      </c>
      <c r="F44" s="12"/>
      <c r="K44" s="9" t="s">
        <v>28</v>
      </c>
    </row>
    <row r="45" spans="1:13" ht="18" customHeight="1" thickBot="1">
      <c r="A45" s="133"/>
      <c r="B45" s="134"/>
      <c r="C45" s="85"/>
      <c r="D45" s="86" t="s">
        <v>39</v>
      </c>
      <c r="E45" s="107">
        <f>E43-E44</f>
        <v>-165</v>
      </c>
      <c r="F45" s="11"/>
      <c r="K45" s="123"/>
    </row>
    <row r="46" spans="1:13" ht="18" customHeight="1" thickBot="1">
      <c r="B46" s="8"/>
      <c r="C46" s="17"/>
      <c r="D46" s="16"/>
      <c r="E46" s="10"/>
      <c r="F46" s="11"/>
      <c r="J46" s="1"/>
      <c r="K46" s="124"/>
    </row>
    <row r="47" spans="1:13" ht="18" customHeight="1">
      <c r="B47" s="8"/>
      <c r="C47" s="137" t="s">
        <v>12</v>
      </c>
      <c r="D47" s="119" t="s">
        <v>3</v>
      </c>
      <c r="E47" s="14" t="s">
        <v>9</v>
      </c>
      <c r="F47" s="31" t="s">
        <v>4</v>
      </c>
      <c r="K47" s="124"/>
    </row>
    <row r="48" spans="1:13" ht="18" customHeight="1">
      <c r="B48" s="8"/>
      <c r="C48" s="137"/>
      <c r="D48" s="120"/>
      <c r="E48" s="13" t="s">
        <v>10</v>
      </c>
      <c r="F48" s="32" t="s">
        <v>4</v>
      </c>
      <c r="K48" s="124"/>
      <c r="M48" s="3"/>
    </row>
    <row r="49" spans="1:13" ht="18" customHeight="1" thickBot="1">
      <c r="B49" s="8"/>
      <c r="C49" s="15" t="s">
        <v>12</v>
      </c>
      <c r="D49" s="121" t="s">
        <v>11</v>
      </c>
      <c r="E49" s="122"/>
      <c r="F49" s="33" t="s">
        <v>4</v>
      </c>
      <c r="K49" s="125"/>
      <c r="M49" s="3"/>
    </row>
    <row r="50" spans="1:13" ht="18" customHeight="1" thickBot="1">
      <c r="A50" s="48"/>
      <c r="B50" s="48"/>
      <c r="C50" s="48"/>
      <c r="D50" s="48"/>
      <c r="E50" s="48"/>
      <c r="F50" s="48"/>
      <c r="G50" s="48"/>
      <c r="H50" s="48"/>
      <c r="I50" s="48"/>
      <c r="M50" s="3"/>
    </row>
    <row r="51" spans="1:13" ht="18" customHeight="1" thickTop="1">
      <c r="A51"/>
      <c r="B51"/>
      <c r="C51" s="141" t="s">
        <v>30</v>
      </c>
      <c r="D51" s="126" t="s">
        <v>32</v>
      </c>
      <c r="E51" s="127"/>
      <c r="F51" s="128"/>
      <c r="G51" s="100">
        <v>46237</v>
      </c>
    </row>
    <row r="52" spans="1:13" ht="18" customHeight="1" thickBot="1">
      <c r="A52" s="4"/>
      <c r="B52" s="4"/>
      <c r="C52" s="142"/>
      <c r="D52" s="113" t="s">
        <v>31</v>
      </c>
      <c r="E52" s="114"/>
      <c r="F52" s="115"/>
      <c r="G52" s="101">
        <v>46239</v>
      </c>
      <c r="H52" s="4"/>
      <c r="I52" s="4"/>
    </row>
    <row r="53" spans="1:13" ht="14.25" customHeight="1" thickTop="1">
      <c r="A53" s="4"/>
      <c r="B53" s="18"/>
      <c r="C53" s="19"/>
      <c r="D53" s="19"/>
      <c r="E53" s="20"/>
    </row>
    <row r="54" spans="1:13" s="5" customFormat="1" ht="22.5" customHeight="1">
      <c r="A54" s="135" t="s">
        <v>33</v>
      </c>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22.5" customHeight="1">
      <c r="A60" s="136"/>
      <c r="B60" s="136"/>
      <c r="C60" s="136"/>
      <c r="D60" s="136"/>
      <c r="E60" s="136"/>
      <c r="F60" s="136"/>
      <c r="G60" s="136"/>
      <c r="H60" s="136"/>
      <c r="I60" s="136"/>
      <c r="J60" s="136"/>
      <c r="K60" s="136"/>
      <c r="L60" s="47"/>
    </row>
    <row r="61" spans="1:13" s="5" customFormat="1" ht="96.75" customHeight="1">
      <c r="A61" s="136"/>
      <c r="B61" s="136"/>
      <c r="C61" s="136"/>
      <c r="D61" s="136"/>
      <c r="E61" s="136"/>
      <c r="F61" s="136"/>
      <c r="G61" s="136"/>
      <c r="H61" s="136"/>
      <c r="I61" s="136"/>
      <c r="J61" s="136"/>
      <c r="K61" s="136"/>
      <c r="L61" s="47"/>
    </row>
  </sheetData>
  <mergeCells count="61">
    <mergeCell ref="A54:K61"/>
    <mergeCell ref="G41:K41"/>
    <mergeCell ref="G42:K42"/>
    <mergeCell ref="C47:C48"/>
    <mergeCell ref="D47:D48"/>
    <mergeCell ref="D49:E49"/>
    <mergeCell ref="C51:C52"/>
    <mergeCell ref="D51:F51"/>
    <mergeCell ref="D52:F52"/>
    <mergeCell ref="K45:K49"/>
    <mergeCell ref="A43:B45"/>
    <mergeCell ref="G40:K40"/>
    <mergeCell ref="G29:K29"/>
    <mergeCell ref="G30:K30"/>
    <mergeCell ref="G31:K31"/>
    <mergeCell ref="G32:K32"/>
    <mergeCell ref="G33:K33"/>
    <mergeCell ref="G34:K34"/>
    <mergeCell ref="G35:K35"/>
    <mergeCell ref="G36:K36"/>
    <mergeCell ref="G37:K37"/>
    <mergeCell ref="G38:K38"/>
    <mergeCell ref="G39:K39"/>
    <mergeCell ref="G28:K28"/>
    <mergeCell ref="G17:K17"/>
    <mergeCell ref="G18:K18"/>
    <mergeCell ref="G19:K19"/>
    <mergeCell ref="G20:K20"/>
    <mergeCell ref="G21:K21"/>
    <mergeCell ref="G22:K22"/>
    <mergeCell ref="G23:K23"/>
    <mergeCell ref="G24:K24"/>
    <mergeCell ref="G25:K25"/>
    <mergeCell ref="G26:K26"/>
    <mergeCell ref="G27:K27"/>
    <mergeCell ref="G16:K16"/>
    <mergeCell ref="A10:A11"/>
    <mergeCell ref="B10:B11"/>
    <mergeCell ref="C10:C11"/>
    <mergeCell ref="D10:D11"/>
    <mergeCell ref="E10:E11"/>
    <mergeCell ref="F10:F11"/>
    <mergeCell ref="G10:K11"/>
    <mergeCell ref="G12:K12"/>
    <mergeCell ref="G13:K13"/>
    <mergeCell ref="G14:K14"/>
    <mergeCell ref="G15:K15"/>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12:K42">
    <cfRule type="expression" dxfId="89" priority="3">
      <formula>$B12="祝"</formula>
    </cfRule>
    <cfRule type="expression" dxfId="88" priority="4">
      <formula>$B12="土"</formula>
    </cfRule>
    <cfRule type="expression" dxfId="87" priority="5">
      <formula>$B12="日"</formula>
    </cfRule>
  </conditionalFormatting>
  <conditionalFormatting sqref="C4:D4">
    <cfRule type="expression" dxfId="86" priority="19">
      <formula>$C$4&lt;&gt;""</formula>
    </cfRule>
  </conditionalFormatting>
  <conditionalFormatting sqref="C5:D5">
    <cfRule type="expression" dxfId="85" priority="18">
      <formula>$C$5&lt;&gt;""</formula>
    </cfRule>
  </conditionalFormatting>
  <conditionalFormatting sqref="G5">
    <cfRule type="expression" dxfId="84" priority="2">
      <formula>$G$5&lt;&gt;""</formula>
    </cfRule>
  </conditionalFormatting>
  <conditionalFormatting sqref="G6">
    <cfRule type="expression" dxfId="83" priority="1">
      <formula>$G$6&lt;&gt;""</formula>
    </cfRule>
  </conditionalFormatting>
  <conditionalFormatting sqref="G4:I4">
    <cfRule type="expression" dxfId="82" priority="17">
      <formula>$G$4&lt;&gt;""</formula>
    </cfRule>
  </conditionalFormatting>
  <dataValidations count="1">
    <dataValidation type="list" allowBlank="1" showInputMessage="1" showErrorMessage="1" sqref="F12:F42" xr:uid="{00000000-0002-0000-0300-000000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214B06CE-31FA-4109-A1BE-6C89AFF20E3A}">
            <xm:f>'4月'!#REF!&lt;&gt;""</xm:f>
            <x14:dxf>
              <fill>
                <patternFill patternType="none">
                  <bgColor auto="1"/>
                </patternFill>
              </fill>
            </x14:dxf>
          </x14:cfRule>
          <xm:sqref>G7:I8</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1"/>
  <sheetViews>
    <sheetView view="pageBreakPreview" zoomScaleNormal="100" zoomScaleSheetLayoutView="100" workbookViewId="0">
      <selection activeCell="E37" sqref="E37"/>
    </sheetView>
  </sheetViews>
  <sheetFormatPr defaultRowHeight="13"/>
  <cols>
    <col min="1" max="1" width="5.7265625" style="1" customWidth="1"/>
    <col min="2" max="2" width="5.6328125" style="1" customWidth="1"/>
    <col min="3" max="4" width="16.36328125" customWidth="1"/>
    <col min="5" max="5" width="12" customWidth="1"/>
    <col min="6" max="6" width="12.453125" customWidth="1"/>
    <col min="7" max="7" width="20.6328125" customWidth="1"/>
    <col min="8" max="8" width="10.6328125" customWidth="1"/>
    <col min="9" max="9" width="11.453125"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EDATE('4月'!A2,4)</f>
        <v>46235</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8.75" customHeight="1" thickBot="1">
      <c r="A11" s="175"/>
      <c r="B11" s="149"/>
      <c r="C11" s="197"/>
      <c r="D11" s="146"/>
      <c r="E11" s="183"/>
      <c r="F11" s="177"/>
      <c r="G11" s="180"/>
      <c r="H11" s="180"/>
      <c r="I11" s="180"/>
      <c r="J11" s="180"/>
      <c r="K11" s="181"/>
      <c r="L11" s="4"/>
    </row>
    <row r="12" spans="1:13" ht="19.5" customHeight="1">
      <c r="A12" s="50">
        <f>A2</f>
        <v>46235</v>
      </c>
      <c r="B12" s="51" t="str">
        <f>TEXT(A12,"aaa")</f>
        <v>土</v>
      </c>
      <c r="C12" s="56"/>
      <c r="D12" s="21"/>
      <c r="E12" s="24"/>
      <c r="F12" s="22"/>
      <c r="G12" s="200"/>
      <c r="H12" s="200"/>
      <c r="I12" s="200"/>
      <c r="J12" s="200"/>
      <c r="K12" s="201"/>
      <c r="M12" t="s">
        <v>18</v>
      </c>
    </row>
    <row r="13" spans="1:13" ht="19.5" customHeight="1">
      <c r="A13" s="49">
        <f>A12+1</f>
        <v>46236</v>
      </c>
      <c r="B13" s="52" t="str">
        <f t="shared" ref="B13:B42" si="0">TEXT(A13,"aaa")</f>
        <v>日</v>
      </c>
      <c r="C13" s="54"/>
      <c r="D13" s="23"/>
      <c r="E13" s="24"/>
      <c r="F13" s="25"/>
      <c r="G13" s="117"/>
      <c r="H13" s="117"/>
      <c r="I13" s="117"/>
      <c r="J13" s="117"/>
      <c r="K13" s="118"/>
      <c r="M13" t="s">
        <v>19</v>
      </c>
    </row>
    <row r="14" spans="1:13" ht="19.5" customHeight="1">
      <c r="A14" s="49">
        <f t="shared" ref="A14:A42" si="1">A13+1</f>
        <v>46237</v>
      </c>
      <c r="B14" s="52" t="str">
        <f t="shared" si="0"/>
        <v>月</v>
      </c>
      <c r="C14" s="54"/>
      <c r="D14" s="23"/>
      <c r="E14" s="24"/>
      <c r="F14" s="26"/>
      <c r="G14" s="117"/>
      <c r="H14" s="117"/>
      <c r="I14" s="117"/>
      <c r="J14" s="117"/>
      <c r="K14" s="118"/>
      <c r="M14" t="s">
        <v>35</v>
      </c>
    </row>
    <row r="15" spans="1:13" ht="19.5" customHeight="1">
      <c r="A15" s="49">
        <f t="shared" si="1"/>
        <v>46238</v>
      </c>
      <c r="B15" s="52" t="str">
        <f t="shared" si="0"/>
        <v>火</v>
      </c>
      <c r="C15" s="54"/>
      <c r="D15" s="23"/>
      <c r="E15" s="24"/>
      <c r="F15" s="26"/>
      <c r="G15" s="117"/>
      <c r="H15" s="117"/>
      <c r="I15" s="117"/>
      <c r="J15" s="117"/>
      <c r="K15" s="118"/>
      <c r="M15" t="s">
        <v>20</v>
      </c>
    </row>
    <row r="16" spans="1:13" ht="19.5" customHeight="1">
      <c r="A16" s="49">
        <f t="shared" si="1"/>
        <v>46239</v>
      </c>
      <c r="B16" s="52" t="str">
        <f t="shared" si="0"/>
        <v>水</v>
      </c>
      <c r="C16" s="54"/>
      <c r="D16" s="23"/>
      <c r="E16" s="24"/>
      <c r="F16" s="26"/>
      <c r="G16" s="117"/>
      <c r="H16" s="117"/>
      <c r="I16" s="117"/>
      <c r="J16" s="117"/>
      <c r="K16" s="118"/>
      <c r="M16" t="s">
        <v>21</v>
      </c>
    </row>
    <row r="17" spans="1:13" ht="19.5" customHeight="1">
      <c r="A17" s="49">
        <f t="shared" si="1"/>
        <v>46240</v>
      </c>
      <c r="B17" s="52" t="str">
        <f t="shared" si="0"/>
        <v>木</v>
      </c>
      <c r="C17" s="55"/>
      <c r="D17" s="27"/>
      <c r="E17" s="24"/>
      <c r="F17" s="26"/>
      <c r="G17" s="117" t="s">
        <v>42</v>
      </c>
      <c r="H17" s="117"/>
      <c r="I17" s="117"/>
      <c r="J17" s="117"/>
      <c r="K17" s="118"/>
      <c r="M17" t="s">
        <v>22</v>
      </c>
    </row>
    <row r="18" spans="1:13" ht="19.5" customHeight="1">
      <c r="A18" s="49">
        <f t="shared" si="1"/>
        <v>46241</v>
      </c>
      <c r="B18" s="52" t="str">
        <f t="shared" si="0"/>
        <v>金</v>
      </c>
      <c r="C18" s="55"/>
      <c r="D18" s="27"/>
      <c r="E18" s="24"/>
      <c r="F18" s="26"/>
      <c r="G18" s="117" t="s">
        <v>42</v>
      </c>
      <c r="H18" s="117"/>
      <c r="I18" s="117"/>
      <c r="J18" s="117"/>
      <c r="K18" s="118"/>
      <c r="M18" t="s">
        <v>23</v>
      </c>
    </row>
    <row r="19" spans="1:13" ht="19.5" customHeight="1">
      <c r="A19" s="88">
        <f t="shared" si="1"/>
        <v>46242</v>
      </c>
      <c r="B19" s="89" t="str">
        <f t="shared" si="0"/>
        <v>土</v>
      </c>
      <c r="C19" s="96"/>
      <c r="D19" s="97"/>
      <c r="E19" s="98"/>
      <c r="F19" s="99"/>
      <c r="G19" s="203"/>
      <c r="H19" s="203"/>
      <c r="I19" s="203"/>
      <c r="J19" s="203"/>
      <c r="K19" s="204"/>
    </row>
    <row r="20" spans="1:13" ht="19.5" customHeight="1">
      <c r="A20" s="88">
        <f t="shared" si="1"/>
        <v>46243</v>
      </c>
      <c r="B20" s="89" t="str">
        <f t="shared" si="0"/>
        <v>日</v>
      </c>
      <c r="C20" s="96"/>
      <c r="D20" s="97"/>
      <c r="E20" s="98"/>
      <c r="F20" s="99"/>
      <c r="G20" s="203"/>
      <c r="H20" s="203"/>
      <c r="I20" s="203"/>
      <c r="J20" s="203"/>
      <c r="K20" s="204"/>
    </row>
    <row r="21" spans="1:13" ht="19.149999999999999" customHeight="1">
      <c r="A21" s="88">
        <f t="shared" si="1"/>
        <v>46244</v>
      </c>
      <c r="B21" s="89" t="s">
        <v>40</v>
      </c>
      <c r="C21" s="96"/>
      <c r="D21" s="97"/>
      <c r="E21" s="98"/>
      <c r="F21" s="102"/>
      <c r="G21" s="203" t="s">
        <v>43</v>
      </c>
      <c r="H21" s="203"/>
      <c r="I21" s="203"/>
      <c r="J21" s="203"/>
      <c r="K21" s="204"/>
    </row>
    <row r="22" spans="1:13" s="73" customFormat="1" ht="19.5" customHeight="1">
      <c r="A22" s="88">
        <f t="shared" si="1"/>
        <v>46245</v>
      </c>
      <c r="B22" s="89" t="s">
        <v>40</v>
      </c>
      <c r="C22" s="90"/>
      <c r="D22" s="91"/>
      <c r="E22" s="92"/>
      <c r="F22" s="93"/>
      <c r="G22" s="203"/>
      <c r="H22" s="203"/>
      <c r="I22" s="203"/>
      <c r="J22" s="203"/>
      <c r="K22" s="204"/>
      <c r="L22" s="72"/>
    </row>
    <row r="23" spans="1:13" s="73" customFormat="1" ht="19.5" customHeight="1">
      <c r="A23" s="88">
        <f t="shared" si="1"/>
        <v>46246</v>
      </c>
      <c r="B23" s="89" t="str">
        <f t="shared" ref="B23:B29" si="2">TEXT(A23,"aaa")</f>
        <v>水</v>
      </c>
      <c r="C23" s="90"/>
      <c r="D23" s="91"/>
      <c r="E23" s="92"/>
      <c r="F23" s="93"/>
      <c r="G23" s="203" t="s">
        <v>41</v>
      </c>
      <c r="H23" s="203"/>
      <c r="I23" s="203"/>
      <c r="J23" s="203"/>
      <c r="K23" s="204"/>
      <c r="L23" s="72"/>
    </row>
    <row r="24" spans="1:13" s="73" customFormat="1" ht="19.5" customHeight="1">
      <c r="A24" s="88">
        <f t="shared" si="1"/>
        <v>46247</v>
      </c>
      <c r="B24" s="89" t="str">
        <f t="shared" si="2"/>
        <v>木</v>
      </c>
      <c r="C24" s="90"/>
      <c r="D24" s="91"/>
      <c r="E24" s="92"/>
      <c r="F24" s="93"/>
      <c r="G24" s="203" t="s">
        <v>41</v>
      </c>
      <c r="H24" s="203"/>
      <c r="I24" s="203"/>
      <c r="J24" s="203"/>
      <c r="K24" s="204"/>
      <c r="L24" s="72"/>
    </row>
    <row r="25" spans="1:13" s="82" customFormat="1" ht="19.5" customHeight="1">
      <c r="A25" s="88">
        <f t="shared" si="1"/>
        <v>46248</v>
      </c>
      <c r="B25" s="89" t="str">
        <f t="shared" si="2"/>
        <v>金</v>
      </c>
      <c r="C25" s="90"/>
      <c r="D25" s="91"/>
      <c r="E25" s="92"/>
      <c r="F25" s="93"/>
      <c r="G25" s="203" t="s">
        <v>41</v>
      </c>
      <c r="H25" s="203"/>
      <c r="I25" s="203"/>
      <c r="J25" s="203"/>
      <c r="K25" s="204"/>
      <c r="L25" s="81"/>
    </row>
    <row r="26" spans="1:13" s="82" customFormat="1" ht="19.5" customHeight="1">
      <c r="A26" s="88">
        <f t="shared" si="1"/>
        <v>46249</v>
      </c>
      <c r="B26" s="89" t="str">
        <f t="shared" si="2"/>
        <v>土</v>
      </c>
      <c r="C26" s="94"/>
      <c r="D26" s="95"/>
      <c r="E26" s="92"/>
      <c r="F26" s="93"/>
      <c r="G26" s="203"/>
      <c r="H26" s="203"/>
      <c r="I26" s="203"/>
      <c r="J26" s="203"/>
      <c r="K26" s="204"/>
      <c r="L26" s="81"/>
    </row>
    <row r="27" spans="1:13" s="82" customFormat="1" ht="19.5" customHeight="1">
      <c r="A27" s="88">
        <f t="shared" si="1"/>
        <v>46250</v>
      </c>
      <c r="B27" s="89" t="str">
        <f t="shared" si="2"/>
        <v>日</v>
      </c>
      <c r="C27" s="94"/>
      <c r="D27" s="95"/>
      <c r="E27" s="92"/>
      <c r="F27" s="93"/>
      <c r="G27" s="203"/>
      <c r="H27" s="203"/>
      <c r="I27" s="203"/>
      <c r="J27" s="203"/>
      <c r="K27" s="204"/>
      <c r="L27" s="81"/>
    </row>
    <row r="28" spans="1:13" s="82" customFormat="1" ht="19.5" customHeight="1">
      <c r="A28" s="88">
        <f t="shared" si="1"/>
        <v>46251</v>
      </c>
      <c r="B28" s="89" t="str">
        <f t="shared" si="2"/>
        <v>月</v>
      </c>
      <c r="C28" s="94"/>
      <c r="D28" s="95"/>
      <c r="E28" s="92"/>
      <c r="F28" s="93"/>
      <c r="G28" s="202" t="s">
        <v>41</v>
      </c>
      <c r="H28" s="203"/>
      <c r="I28" s="203"/>
      <c r="J28" s="203"/>
      <c r="K28" s="204"/>
      <c r="L28" s="81"/>
    </row>
    <row r="29" spans="1:13" ht="19.5" customHeight="1">
      <c r="A29" s="49">
        <f t="shared" si="1"/>
        <v>46252</v>
      </c>
      <c r="B29" s="52" t="str">
        <f t="shared" si="2"/>
        <v>火</v>
      </c>
      <c r="C29" s="54"/>
      <c r="D29" s="23"/>
      <c r="E29" s="24"/>
      <c r="F29" s="26"/>
      <c r="G29" s="116" t="s">
        <v>42</v>
      </c>
      <c r="H29" s="117"/>
      <c r="I29" s="117"/>
      <c r="J29" s="117"/>
      <c r="K29" s="118"/>
    </row>
    <row r="30" spans="1:13" ht="19.5" customHeight="1">
      <c r="A30" s="49">
        <f t="shared" si="1"/>
        <v>46253</v>
      </c>
      <c r="B30" s="52" t="str">
        <f t="shared" si="0"/>
        <v>水</v>
      </c>
      <c r="C30" s="54"/>
      <c r="D30" s="23"/>
      <c r="E30" s="24"/>
      <c r="F30" s="26"/>
      <c r="G30" s="117" t="s">
        <v>42</v>
      </c>
      <c r="H30" s="117"/>
      <c r="I30" s="117"/>
      <c r="J30" s="117"/>
      <c r="K30" s="118"/>
    </row>
    <row r="31" spans="1:13" ht="19.5" customHeight="1">
      <c r="A31" s="49">
        <f t="shared" si="1"/>
        <v>46254</v>
      </c>
      <c r="B31" s="52" t="str">
        <f t="shared" si="0"/>
        <v>木</v>
      </c>
      <c r="C31" s="54"/>
      <c r="D31" s="23"/>
      <c r="E31" s="24"/>
      <c r="F31" s="26"/>
      <c r="G31" s="117"/>
      <c r="H31" s="117"/>
      <c r="I31" s="117"/>
      <c r="J31" s="117"/>
      <c r="K31" s="118"/>
    </row>
    <row r="32" spans="1:13" ht="19.5" customHeight="1">
      <c r="A32" s="49">
        <f t="shared" si="1"/>
        <v>46255</v>
      </c>
      <c r="B32" s="52" t="str">
        <f t="shared" si="0"/>
        <v>金</v>
      </c>
      <c r="C32" s="55"/>
      <c r="D32" s="27"/>
      <c r="E32" s="24"/>
      <c r="F32" s="26"/>
      <c r="G32" s="117"/>
      <c r="H32" s="117"/>
      <c r="I32" s="117"/>
      <c r="J32" s="117"/>
      <c r="K32" s="118"/>
    </row>
    <row r="33" spans="1:13" ht="19.5" customHeight="1">
      <c r="A33" s="49">
        <f t="shared" si="1"/>
        <v>46256</v>
      </c>
      <c r="B33" s="52" t="str">
        <f t="shared" si="0"/>
        <v>土</v>
      </c>
      <c r="C33" s="54"/>
      <c r="D33" s="23"/>
      <c r="E33" s="24"/>
      <c r="F33" s="26"/>
      <c r="G33" s="117"/>
      <c r="H33" s="117"/>
      <c r="I33" s="117"/>
      <c r="J33" s="117"/>
      <c r="K33" s="118"/>
    </row>
    <row r="34" spans="1:13" ht="19.5" customHeight="1">
      <c r="A34" s="49">
        <f t="shared" si="1"/>
        <v>46257</v>
      </c>
      <c r="B34" s="52" t="str">
        <f t="shared" si="0"/>
        <v>日</v>
      </c>
      <c r="C34" s="54"/>
      <c r="D34" s="23"/>
      <c r="E34" s="24"/>
      <c r="F34" s="26"/>
      <c r="G34" s="117"/>
      <c r="H34" s="117"/>
      <c r="I34" s="117"/>
      <c r="J34" s="117"/>
      <c r="K34" s="118"/>
    </row>
    <row r="35" spans="1:13" ht="19.5" customHeight="1">
      <c r="A35" s="49">
        <f t="shared" si="1"/>
        <v>46258</v>
      </c>
      <c r="B35" s="52" t="str">
        <f t="shared" si="0"/>
        <v>月</v>
      </c>
      <c r="C35" s="54"/>
      <c r="D35" s="23"/>
      <c r="E35" s="24"/>
      <c r="F35" s="26"/>
      <c r="G35" s="117"/>
      <c r="H35" s="117"/>
      <c r="I35" s="117"/>
      <c r="J35" s="117"/>
      <c r="K35" s="118"/>
    </row>
    <row r="36" spans="1:13" ht="19.5" customHeight="1">
      <c r="A36" s="49">
        <f t="shared" si="1"/>
        <v>46259</v>
      </c>
      <c r="B36" s="52" t="str">
        <f t="shared" si="0"/>
        <v>火</v>
      </c>
      <c r="C36" s="54"/>
      <c r="D36" s="23"/>
      <c r="E36" s="24"/>
      <c r="F36" s="26"/>
      <c r="G36" s="117"/>
      <c r="H36" s="117"/>
      <c r="I36" s="117"/>
      <c r="J36" s="117"/>
      <c r="K36" s="118"/>
    </row>
    <row r="37" spans="1:13" ht="19.5" customHeight="1">
      <c r="A37" s="49">
        <f t="shared" si="1"/>
        <v>46260</v>
      </c>
      <c r="B37" s="52" t="str">
        <f t="shared" si="0"/>
        <v>水</v>
      </c>
      <c r="C37" s="54"/>
      <c r="D37" s="23"/>
      <c r="E37" s="24"/>
      <c r="F37" s="26"/>
      <c r="G37" s="117"/>
      <c r="H37" s="117"/>
      <c r="I37" s="117"/>
      <c r="J37" s="117"/>
      <c r="K37" s="118"/>
    </row>
    <row r="38" spans="1:13" ht="19.5" customHeight="1">
      <c r="A38" s="49">
        <f t="shared" si="1"/>
        <v>46261</v>
      </c>
      <c r="B38" s="52" t="str">
        <f t="shared" si="0"/>
        <v>木</v>
      </c>
      <c r="C38" s="55"/>
      <c r="D38" s="27"/>
      <c r="E38" s="24"/>
      <c r="F38" s="26"/>
      <c r="G38" s="117"/>
      <c r="H38" s="117"/>
      <c r="I38" s="117"/>
      <c r="J38" s="117"/>
      <c r="K38" s="118"/>
    </row>
    <row r="39" spans="1:13" ht="19.5" customHeight="1">
      <c r="A39" s="49">
        <f t="shared" si="1"/>
        <v>46262</v>
      </c>
      <c r="B39" s="52" t="str">
        <f t="shared" si="0"/>
        <v>金</v>
      </c>
      <c r="C39" s="55"/>
      <c r="D39" s="27"/>
      <c r="E39" s="24"/>
      <c r="F39" s="26"/>
      <c r="G39" s="117"/>
      <c r="H39" s="117"/>
      <c r="I39" s="117"/>
      <c r="J39" s="117"/>
      <c r="K39" s="118"/>
    </row>
    <row r="40" spans="1:13" ht="19.5" customHeight="1">
      <c r="A40" s="49">
        <f t="shared" si="1"/>
        <v>46263</v>
      </c>
      <c r="B40" s="52" t="str">
        <f t="shared" si="0"/>
        <v>土</v>
      </c>
      <c r="C40" s="54"/>
      <c r="D40" s="23"/>
      <c r="E40" s="24"/>
      <c r="F40" s="26"/>
      <c r="G40" s="117"/>
      <c r="H40" s="117"/>
      <c r="I40" s="117"/>
      <c r="J40" s="117"/>
      <c r="K40" s="118"/>
    </row>
    <row r="41" spans="1:13" ht="19.5" customHeight="1">
      <c r="A41" s="49">
        <f t="shared" si="1"/>
        <v>46264</v>
      </c>
      <c r="B41" s="52" t="str">
        <f t="shared" si="0"/>
        <v>日</v>
      </c>
      <c r="C41" s="54"/>
      <c r="D41" s="23"/>
      <c r="E41" s="24"/>
      <c r="F41" s="26"/>
      <c r="G41" s="117"/>
      <c r="H41" s="117"/>
      <c r="I41" s="117"/>
      <c r="J41" s="117"/>
      <c r="K41" s="118"/>
    </row>
    <row r="42" spans="1:13" ht="19.5" customHeight="1" thickBot="1">
      <c r="A42" s="49">
        <f t="shared" si="1"/>
        <v>46265</v>
      </c>
      <c r="B42" s="58" t="str">
        <f t="shared" si="0"/>
        <v>月</v>
      </c>
      <c r="C42" s="62"/>
      <c r="D42" s="59"/>
      <c r="E42" s="60"/>
      <c r="F42" s="61"/>
      <c r="G42" s="198"/>
      <c r="H42" s="198"/>
      <c r="I42" s="198"/>
      <c r="J42" s="198"/>
      <c r="K42" s="199"/>
    </row>
    <row r="43" spans="1:13" ht="15" customHeight="1" thickBot="1">
      <c r="A43" s="129" t="s">
        <v>29</v>
      </c>
      <c r="B43" s="130"/>
      <c r="C43" s="35"/>
      <c r="D43" s="39"/>
      <c r="E43" s="42">
        <f>SUM(E12:E42)</f>
        <v>0</v>
      </c>
    </row>
    <row r="44" spans="1:13" ht="18" customHeight="1" thickBot="1">
      <c r="A44" s="131"/>
      <c r="B44" s="132"/>
      <c r="C44" s="36">
        <f>A2</f>
        <v>46235</v>
      </c>
      <c r="D44" s="37" t="s">
        <v>24</v>
      </c>
      <c r="E44" s="108">
        <f>7.5*15</f>
        <v>112.5</v>
      </c>
      <c r="F44" s="12"/>
      <c r="K44" s="9" t="s">
        <v>28</v>
      </c>
    </row>
    <row r="45" spans="1:13" ht="18" customHeight="1" thickBot="1">
      <c r="A45" s="133"/>
      <c r="B45" s="134"/>
      <c r="C45" s="85"/>
      <c r="D45" s="86" t="s">
        <v>39</v>
      </c>
      <c r="E45" s="107">
        <f>E43-E44</f>
        <v>-112.5</v>
      </c>
      <c r="F45" s="11"/>
      <c r="K45" s="123"/>
    </row>
    <row r="46" spans="1:13" ht="18" customHeight="1" thickBot="1">
      <c r="B46" s="8"/>
      <c r="C46" s="17"/>
      <c r="D46" s="16"/>
      <c r="E46" s="10"/>
      <c r="F46" s="11"/>
      <c r="J46" s="1"/>
      <c r="K46" s="124"/>
    </row>
    <row r="47" spans="1:13" ht="18" customHeight="1">
      <c r="B47" s="8"/>
      <c r="C47" s="137" t="s">
        <v>12</v>
      </c>
      <c r="D47" s="119" t="s">
        <v>3</v>
      </c>
      <c r="E47" s="14" t="s">
        <v>9</v>
      </c>
      <c r="F47" s="31" t="s">
        <v>4</v>
      </c>
      <c r="K47" s="124"/>
    </row>
    <row r="48" spans="1:13" ht="18" customHeight="1">
      <c r="B48" s="8"/>
      <c r="C48" s="137"/>
      <c r="D48" s="120"/>
      <c r="E48" s="13" t="s">
        <v>10</v>
      </c>
      <c r="F48" s="32" t="s">
        <v>4</v>
      </c>
      <c r="K48" s="124"/>
      <c r="M48" s="3"/>
    </row>
    <row r="49" spans="1:13" ht="18" customHeight="1" thickBot="1">
      <c r="B49" s="8"/>
      <c r="C49" s="15" t="s">
        <v>12</v>
      </c>
      <c r="D49" s="121" t="s">
        <v>11</v>
      </c>
      <c r="E49" s="122"/>
      <c r="F49" s="33" t="s">
        <v>4</v>
      </c>
      <c r="K49" s="125"/>
      <c r="M49" s="3"/>
    </row>
    <row r="50" spans="1:13" ht="18" customHeight="1" thickBot="1">
      <c r="A50" s="48"/>
      <c r="B50" s="48"/>
      <c r="C50" s="48"/>
      <c r="D50" s="48"/>
      <c r="E50" s="48"/>
      <c r="F50" s="48"/>
      <c r="G50" s="48"/>
      <c r="H50" s="48"/>
      <c r="I50" s="48"/>
      <c r="M50" s="3"/>
    </row>
    <row r="51" spans="1:13" ht="18" customHeight="1" thickTop="1">
      <c r="A51"/>
      <c r="B51"/>
      <c r="C51" s="141" t="s">
        <v>30</v>
      </c>
      <c r="D51" s="126" t="s">
        <v>32</v>
      </c>
      <c r="E51" s="127"/>
      <c r="F51" s="128"/>
      <c r="G51" s="100">
        <v>46267</v>
      </c>
    </row>
    <row r="52" spans="1:13" ht="18" customHeight="1" thickBot="1">
      <c r="A52"/>
      <c r="B52"/>
      <c r="C52" s="142"/>
      <c r="D52" s="113" t="s">
        <v>31</v>
      </c>
      <c r="E52" s="114"/>
      <c r="F52" s="115"/>
      <c r="G52" s="101">
        <v>46272</v>
      </c>
    </row>
    <row r="53" spans="1:13" ht="14.25" customHeight="1" thickTop="1">
      <c r="A53" s="4"/>
      <c r="B53" s="18"/>
      <c r="C53" s="19"/>
      <c r="D53" s="19"/>
      <c r="E53" s="20"/>
    </row>
    <row r="54" spans="1:13" s="5" customFormat="1" ht="22.5" customHeight="1">
      <c r="A54" s="135" t="s">
        <v>33</v>
      </c>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22.5" customHeight="1">
      <c r="A60" s="136"/>
      <c r="B60" s="136"/>
      <c r="C60" s="136"/>
      <c r="D60" s="136"/>
      <c r="E60" s="136"/>
      <c r="F60" s="136"/>
      <c r="G60" s="136"/>
      <c r="H60" s="136"/>
      <c r="I60" s="136"/>
      <c r="J60" s="136"/>
      <c r="K60" s="136"/>
      <c r="L60" s="47"/>
    </row>
    <row r="61" spans="1:13" s="5" customFormat="1" ht="96.75" customHeight="1">
      <c r="A61" s="136"/>
      <c r="B61" s="136"/>
      <c r="C61" s="136"/>
      <c r="D61" s="136"/>
      <c r="E61" s="136"/>
      <c r="F61" s="136"/>
      <c r="G61" s="136"/>
      <c r="H61" s="136"/>
      <c r="I61" s="136"/>
      <c r="J61" s="136"/>
      <c r="K61" s="136"/>
      <c r="L61" s="47"/>
    </row>
  </sheetData>
  <mergeCells count="61">
    <mergeCell ref="A54:K61"/>
    <mergeCell ref="G41:K41"/>
    <mergeCell ref="G42:K42"/>
    <mergeCell ref="C47:C48"/>
    <mergeCell ref="D47:D48"/>
    <mergeCell ref="D49:E49"/>
    <mergeCell ref="C51:C52"/>
    <mergeCell ref="D51:F51"/>
    <mergeCell ref="D52:F52"/>
    <mergeCell ref="K45:K49"/>
    <mergeCell ref="A43:B45"/>
    <mergeCell ref="G40:K40"/>
    <mergeCell ref="G29:K29"/>
    <mergeCell ref="G30:K30"/>
    <mergeCell ref="G31:K31"/>
    <mergeCell ref="G32:K32"/>
    <mergeCell ref="G33:K33"/>
    <mergeCell ref="G34:K34"/>
    <mergeCell ref="G35:K35"/>
    <mergeCell ref="G36:K36"/>
    <mergeCell ref="G37:K37"/>
    <mergeCell ref="G38:K38"/>
    <mergeCell ref="G39:K39"/>
    <mergeCell ref="G28:K28"/>
    <mergeCell ref="G17:K17"/>
    <mergeCell ref="G18:K18"/>
    <mergeCell ref="G19:K19"/>
    <mergeCell ref="G20:K20"/>
    <mergeCell ref="G21:K21"/>
    <mergeCell ref="G22:K22"/>
    <mergeCell ref="G23:K23"/>
    <mergeCell ref="G24:K24"/>
    <mergeCell ref="G25:K25"/>
    <mergeCell ref="G26:K26"/>
    <mergeCell ref="G27:K27"/>
    <mergeCell ref="G16:K16"/>
    <mergeCell ref="A10:A11"/>
    <mergeCell ref="B10:B11"/>
    <mergeCell ref="C10:C11"/>
    <mergeCell ref="D10:D11"/>
    <mergeCell ref="E10:E11"/>
    <mergeCell ref="F10:F11"/>
    <mergeCell ref="G10:K11"/>
    <mergeCell ref="G12:K12"/>
    <mergeCell ref="G13:K13"/>
    <mergeCell ref="G14:K14"/>
    <mergeCell ref="G15:K15"/>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22:B29">
    <cfRule type="expression" dxfId="80" priority="24">
      <formula>$B22="祝"</formula>
    </cfRule>
    <cfRule type="expression" dxfId="79" priority="25">
      <formula>$B22="土"</formula>
    </cfRule>
    <cfRule type="expression" dxfId="78" priority="26">
      <formula>$B22="日"</formula>
    </cfRule>
  </conditionalFormatting>
  <conditionalFormatting sqref="A12:K21 C22:K27 C28:F29">
    <cfRule type="expression" dxfId="77" priority="53">
      <formula>$B12="祝"</formula>
    </cfRule>
    <cfRule type="expression" dxfId="76" priority="54">
      <formula>$B12="土"</formula>
    </cfRule>
    <cfRule type="expression" dxfId="75" priority="55">
      <formula>$B12="日"</formula>
    </cfRule>
  </conditionalFormatting>
  <conditionalFormatting sqref="C4:D4">
    <cfRule type="expression" dxfId="74" priority="52">
      <formula>$C$4&lt;&gt;""</formula>
    </cfRule>
  </conditionalFormatting>
  <conditionalFormatting sqref="C5:D5">
    <cfRule type="expression" dxfId="73" priority="51">
      <formula>$C$5&lt;&gt;""</formula>
    </cfRule>
  </conditionalFormatting>
  <conditionalFormatting sqref="G5">
    <cfRule type="expression" dxfId="72" priority="11">
      <formula>$G$5&lt;&gt;""</formula>
    </cfRule>
  </conditionalFormatting>
  <conditionalFormatting sqref="G6">
    <cfRule type="expression" dxfId="71" priority="10">
      <formula>$G$6&lt;&gt;""</formula>
    </cfRule>
  </conditionalFormatting>
  <conditionalFormatting sqref="G29 A30:K42">
    <cfRule type="expression" dxfId="70" priority="4">
      <formula>$B29="祝"</formula>
    </cfRule>
    <cfRule type="expression" dxfId="69" priority="5">
      <formula>$B29="土"</formula>
    </cfRule>
    <cfRule type="expression" dxfId="68" priority="6">
      <formula>$B29="日"</formula>
    </cfRule>
  </conditionalFormatting>
  <conditionalFormatting sqref="G4:I4">
    <cfRule type="expression" dxfId="67" priority="50">
      <formula>$G$4&lt;&gt;""</formula>
    </cfRule>
  </conditionalFormatting>
  <conditionalFormatting sqref="G28:K28">
    <cfRule type="expression" dxfId="65" priority="1">
      <formula>$B28="祝"</formula>
    </cfRule>
    <cfRule type="expression" dxfId="64" priority="2">
      <formula>$B28="土"</formula>
    </cfRule>
    <cfRule type="expression" dxfId="63" priority="3">
      <formula>$B28="日"</formula>
    </cfRule>
  </conditionalFormatting>
  <dataValidations disablePrompts="1" count="1">
    <dataValidation type="list" allowBlank="1" showInputMessage="1" showErrorMessage="1" sqref="F12:F42" xr:uid="{00000000-0002-0000-04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1" id="{238B0A02-7726-4848-BCED-19CCB6608F99}">
            <xm:f>'4月'!#REF!&lt;&gt;""</xm:f>
            <x14:dxf>
              <fill>
                <patternFill patternType="none">
                  <bgColor auto="1"/>
                </patternFill>
              </fill>
            </x14:dxf>
          </x14:cfRule>
          <xm:sqref>G7:I8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1"/>
  <sheetViews>
    <sheetView view="pageBreakPreview" zoomScaleNormal="100" zoomScaleSheetLayoutView="100" workbookViewId="0">
      <selection activeCell="G39" sqref="G39:K39"/>
    </sheetView>
  </sheetViews>
  <sheetFormatPr defaultRowHeight="13"/>
  <cols>
    <col min="1" max="1" width="5.7265625" style="1" customWidth="1"/>
    <col min="2" max="2" width="5.6328125" style="1" customWidth="1"/>
    <col min="3" max="4" width="16.36328125" customWidth="1"/>
    <col min="5" max="5" width="12.6328125" customWidth="1"/>
    <col min="6" max="6" width="12" customWidth="1"/>
    <col min="7" max="7" width="20.6328125" customWidth="1"/>
    <col min="8" max="8" width="10.6328125" customWidth="1"/>
    <col min="9" max="9" width="12"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EDATE('4月'!A2,5)</f>
        <v>46266</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9.5" customHeight="1" thickBot="1">
      <c r="A11" s="175"/>
      <c r="B11" s="149"/>
      <c r="C11" s="197"/>
      <c r="D11" s="146"/>
      <c r="E11" s="183"/>
      <c r="F11" s="177"/>
      <c r="G11" s="180"/>
      <c r="H11" s="180"/>
      <c r="I11" s="180"/>
      <c r="J11" s="180"/>
      <c r="K11" s="181"/>
      <c r="L11" s="4"/>
    </row>
    <row r="12" spans="1:13" ht="19.5" customHeight="1">
      <c r="A12" s="50">
        <f>A2</f>
        <v>46266</v>
      </c>
      <c r="B12" s="51" t="str">
        <f>TEXT(A12,"aaa")</f>
        <v>火</v>
      </c>
      <c r="C12" s="56"/>
      <c r="D12" s="21"/>
      <c r="E12" s="24"/>
      <c r="F12" s="22"/>
      <c r="G12" s="200"/>
      <c r="H12" s="200"/>
      <c r="I12" s="200"/>
      <c r="J12" s="200"/>
      <c r="K12" s="201"/>
      <c r="M12" t="s">
        <v>18</v>
      </c>
    </row>
    <row r="13" spans="1:13" ht="19.5" customHeight="1">
      <c r="A13" s="49">
        <f>A12+1</f>
        <v>46267</v>
      </c>
      <c r="B13" s="52" t="str">
        <f t="shared" ref="B13:B41" si="0">TEXT(A13,"aaa")</f>
        <v>水</v>
      </c>
      <c r="C13" s="54"/>
      <c r="D13" s="23"/>
      <c r="E13" s="24"/>
      <c r="F13" s="25"/>
      <c r="G13" s="117"/>
      <c r="H13" s="117"/>
      <c r="I13" s="117"/>
      <c r="J13" s="117"/>
      <c r="K13" s="118"/>
      <c r="M13" t="s">
        <v>19</v>
      </c>
    </row>
    <row r="14" spans="1:13" ht="19.5" customHeight="1">
      <c r="A14" s="49">
        <f t="shared" ref="A14:A41" si="1">A13+1</f>
        <v>46268</v>
      </c>
      <c r="B14" s="52" t="str">
        <f t="shared" si="0"/>
        <v>木</v>
      </c>
      <c r="C14" s="54"/>
      <c r="D14" s="23"/>
      <c r="E14" s="24"/>
      <c r="F14" s="26"/>
      <c r="G14" s="117"/>
      <c r="H14" s="117"/>
      <c r="I14" s="117"/>
      <c r="J14" s="117"/>
      <c r="K14" s="118"/>
      <c r="M14" t="s">
        <v>35</v>
      </c>
    </row>
    <row r="15" spans="1:13" ht="19.5" customHeight="1">
      <c r="A15" s="49">
        <f t="shared" si="1"/>
        <v>46269</v>
      </c>
      <c r="B15" s="52" t="str">
        <f t="shared" si="0"/>
        <v>金</v>
      </c>
      <c r="C15" s="54"/>
      <c r="D15" s="23"/>
      <c r="E15" s="24"/>
      <c r="F15" s="26"/>
      <c r="G15" s="117"/>
      <c r="H15" s="117"/>
      <c r="I15" s="117"/>
      <c r="J15" s="117"/>
      <c r="K15" s="118"/>
      <c r="M15" t="s">
        <v>20</v>
      </c>
    </row>
    <row r="16" spans="1:13" ht="19.5" customHeight="1">
      <c r="A16" s="49">
        <f t="shared" si="1"/>
        <v>46270</v>
      </c>
      <c r="B16" s="52" t="str">
        <f t="shared" si="0"/>
        <v>土</v>
      </c>
      <c r="C16" s="54"/>
      <c r="D16" s="23"/>
      <c r="E16" s="24"/>
      <c r="F16" s="26"/>
      <c r="G16" s="117"/>
      <c r="H16" s="117"/>
      <c r="I16" s="117"/>
      <c r="J16" s="117"/>
      <c r="K16" s="118"/>
      <c r="M16" t="s">
        <v>21</v>
      </c>
    </row>
    <row r="17" spans="1:13" s="6" customFormat="1" ht="19.5" customHeight="1">
      <c r="A17" s="49">
        <f t="shared" si="1"/>
        <v>46271</v>
      </c>
      <c r="B17" s="52" t="str">
        <f t="shared" si="0"/>
        <v>日</v>
      </c>
      <c r="C17" s="54"/>
      <c r="D17" s="27"/>
      <c r="E17" s="24"/>
      <c r="F17" s="26"/>
      <c r="G17" s="117"/>
      <c r="H17" s="117"/>
      <c r="I17" s="117"/>
      <c r="J17" s="117"/>
      <c r="K17" s="118"/>
      <c r="L17" s="4"/>
      <c r="M17" t="s">
        <v>22</v>
      </c>
    </row>
    <row r="18" spans="1:13" s="6" customFormat="1" ht="19.5" customHeight="1">
      <c r="A18" s="49">
        <f t="shared" si="1"/>
        <v>46272</v>
      </c>
      <c r="B18" s="52" t="str">
        <f t="shared" si="0"/>
        <v>月</v>
      </c>
      <c r="C18" s="55"/>
      <c r="D18" s="27"/>
      <c r="E18" s="24"/>
      <c r="F18" s="26"/>
      <c r="G18" s="117"/>
      <c r="H18" s="117"/>
      <c r="I18" s="117"/>
      <c r="J18" s="117"/>
      <c r="K18" s="118"/>
      <c r="L18" s="4"/>
      <c r="M18" t="s">
        <v>23</v>
      </c>
    </row>
    <row r="19" spans="1:13" ht="19.5" customHeight="1">
      <c r="A19" s="49">
        <f t="shared" si="1"/>
        <v>46273</v>
      </c>
      <c r="B19" s="52" t="str">
        <f t="shared" si="0"/>
        <v>火</v>
      </c>
      <c r="C19" s="54"/>
      <c r="D19" s="23"/>
      <c r="E19" s="24"/>
      <c r="F19" s="26"/>
      <c r="G19" s="117"/>
      <c r="H19" s="117"/>
      <c r="I19" s="117"/>
      <c r="J19" s="117"/>
      <c r="K19" s="118"/>
    </row>
    <row r="20" spans="1:13" ht="19.5" customHeight="1">
      <c r="A20" s="49">
        <f t="shared" si="1"/>
        <v>46274</v>
      </c>
      <c r="B20" s="52" t="str">
        <f t="shared" si="0"/>
        <v>水</v>
      </c>
      <c r="C20" s="54"/>
      <c r="D20" s="23"/>
      <c r="E20" s="24"/>
      <c r="F20" s="26"/>
      <c r="G20" s="117"/>
      <c r="H20" s="117"/>
      <c r="I20" s="117"/>
      <c r="J20" s="117"/>
      <c r="K20" s="118"/>
    </row>
    <row r="21" spans="1:13" ht="19.5" customHeight="1">
      <c r="A21" s="49">
        <f t="shared" si="1"/>
        <v>46275</v>
      </c>
      <c r="B21" s="52" t="str">
        <f t="shared" si="0"/>
        <v>木</v>
      </c>
      <c r="C21" s="54"/>
      <c r="D21" s="23"/>
      <c r="E21" s="24"/>
      <c r="F21" s="25"/>
      <c r="G21" s="117"/>
      <c r="H21" s="117"/>
      <c r="I21" s="117"/>
      <c r="J21" s="117"/>
      <c r="K21" s="118"/>
    </row>
    <row r="22" spans="1:13" ht="19.5" customHeight="1">
      <c r="A22" s="49">
        <f t="shared" si="1"/>
        <v>46276</v>
      </c>
      <c r="B22" s="52" t="str">
        <f t="shared" si="0"/>
        <v>金</v>
      </c>
      <c r="C22" s="54"/>
      <c r="D22" s="23"/>
      <c r="E22" s="24"/>
      <c r="F22" s="26"/>
      <c r="G22" s="117"/>
      <c r="H22" s="117"/>
      <c r="I22" s="117"/>
      <c r="J22" s="117"/>
      <c r="K22" s="118"/>
    </row>
    <row r="23" spans="1:13" ht="19.5" customHeight="1">
      <c r="A23" s="49">
        <f t="shared" si="1"/>
        <v>46277</v>
      </c>
      <c r="B23" s="52" t="str">
        <f t="shared" si="0"/>
        <v>土</v>
      </c>
      <c r="C23" s="54"/>
      <c r="D23" s="23"/>
      <c r="E23" s="24"/>
      <c r="F23" s="26"/>
      <c r="G23" s="117"/>
      <c r="H23" s="117"/>
      <c r="I23" s="117"/>
      <c r="J23" s="117"/>
      <c r="K23" s="118"/>
    </row>
    <row r="24" spans="1:13" s="6" customFormat="1" ht="19.5" customHeight="1">
      <c r="A24" s="49">
        <f t="shared" si="1"/>
        <v>46278</v>
      </c>
      <c r="B24" s="52" t="str">
        <f t="shared" si="0"/>
        <v>日</v>
      </c>
      <c r="C24" s="55"/>
      <c r="D24" s="27"/>
      <c r="E24" s="24"/>
      <c r="F24" s="26"/>
      <c r="G24" s="117"/>
      <c r="H24" s="117"/>
      <c r="I24" s="117"/>
      <c r="J24" s="117"/>
      <c r="K24" s="118"/>
      <c r="L24" s="4"/>
      <c r="M24"/>
    </row>
    <row r="25" spans="1:13" s="6" customFormat="1" ht="19.5" customHeight="1">
      <c r="A25" s="49">
        <f t="shared" si="1"/>
        <v>46279</v>
      </c>
      <c r="B25" s="52" t="str">
        <f t="shared" si="0"/>
        <v>月</v>
      </c>
      <c r="C25" s="55"/>
      <c r="D25" s="27"/>
      <c r="E25" s="24"/>
      <c r="F25" s="26"/>
      <c r="G25" s="117"/>
      <c r="H25" s="117"/>
      <c r="I25" s="117"/>
      <c r="J25" s="117"/>
      <c r="K25" s="118"/>
      <c r="L25" s="4"/>
      <c r="M25"/>
    </row>
    <row r="26" spans="1:13" ht="19.5" customHeight="1">
      <c r="A26" s="49">
        <f t="shared" si="1"/>
        <v>46280</v>
      </c>
      <c r="B26" s="52" t="str">
        <f t="shared" si="0"/>
        <v>火</v>
      </c>
      <c r="C26" s="54"/>
      <c r="D26" s="23"/>
      <c r="E26" s="24"/>
      <c r="F26" s="26"/>
      <c r="G26" s="117"/>
      <c r="H26" s="117"/>
      <c r="I26" s="117"/>
      <c r="J26" s="117"/>
      <c r="K26" s="118"/>
    </row>
    <row r="27" spans="1:13" ht="19.5" customHeight="1">
      <c r="A27" s="49">
        <f t="shared" si="1"/>
        <v>46281</v>
      </c>
      <c r="B27" s="52" t="str">
        <f t="shared" ref="B27:B31" si="2">TEXT(A27,"aaa")</f>
        <v>水</v>
      </c>
      <c r="C27" s="54"/>
      <c r="D27" s="23"/>
      <c r="E27" s="24"/>
      <c r="F27" s="26"/>
      <c r="G27" s="117"/>
      <c r="H27" s="117"/>
      <c r="I27" s="117"/>
      <c r="J27" s="117"/>
      <c r="K27" s="118"/>
    </row>
    <row r="28" spans="1:13" ht="19.5" customHeight="1">
      <c r="A28" s="49">
        <f t="shared" si="1"/>
        <v>46282</v>
      </c>
      <c r="B28" s="52" t="str">
        <f t="shared" si="2"/>
        <v>木</v>
      </c>
      <c r="C28" s="78"/>
      <c r="D28" s="79"/>
      <c r="E28" s="76"/>
      <c r="F28" s="77"/>
      <c r="G28" s="205"/>
      <c r="H28" s="205"/>
      <c r="I28" s="205"/>
      <c r="J28" s="205"/>
      <c r="K28" s="206"/>
    </row>
    <row r="29" spans="1:13" ht="19.5" customHeight="1">
      <c r="A29" s="49">
        <f t="shared" si="1"/>
        <v>46283</v>
      </c>
      <c r="B29" s="52" t="str">
        <f t="shared" si="2"/>
        <v>金</v>
      </c>
      <c r="C29" s="78"/>
      <c r="D29" s="79"/>
      <c r="E29" s="76"/>
      <c r="F29" s="77"/>
      <c r="G29" s="205"/>
      <c r="H29" s="205"/>
      <c r="I29" s="205"/>
      <c r="J29" s="205"/>
      <c r="K29" s="206"/>
    </row>
    <row r="30" spans="1:13" ht="19.5" customHeight="1">
      <c r="A30" s="49">
        <f t="shared" si="1"/>
        <v>46284</v>
      </c>
      <c r="B30" s="52" t="str">
        <f t="shared" si="2"/>
        <v>土</v>
      </c>
      <c r="C30" s="78"/>
      <c r="D30" s="79"/>
      <c r="E30" s="76"/>
      <c r="F30" s="77"/>
      <c r="G30" s="205"/>
      <c r="H30" s="205"/>
      <c r="I30" s="205"/>
      <c r="J30" s="205"/>
      <c r="K30" s="206"/>
    </row>
    <row r="31" spans="1:13" ht="19.5" customHeight="1">
      <c r="A31" s="49">
        <f t="shared" si="1"/>
        <v>46285</v>
      </c>
      <c r="B31" s="52" t="str">
        <f t="shared" si="2"/>
        <v>日</v>
      </c>
      <c r="C31" s="78"/>
      <c r="D31" s="79"/>
      <c r="E31" s="76"/>
      <c r="F31" s="77"/>
      <c r="G31" s="205"/>
      <c r="H31" s="205"/>
      <c r="I31" s="205"/>
      <c r="J31" s="205"/>
      <c r="K31" s="206"/>
    </row>
    <row r="32" spans="1:13" ht="19.5" customHeight="1">
      <c r="A32" s="49">
        <f t="shared" si="1"/>
        <v>46286</v>
      </c>
      <c r="B32" s="52" t="s">
        <v>40</v>
      </c>
      <c r="C32" s="78"/>
      <c r="D32" s="79"/>
      <c r="E32" s="76"/>
      <c r="F32" s="77"/>
      <c r="G32" s="205"/>
      <c r="H32" s="205"/>
      <c r="I32" s="205"/>
      <c r="J32" s="205"/>
      <c r="K32" s="206"/>
    </row>
    <row r="33" spans="1:13" ht="19.5" customHeight="1">
      <c r="A33" s="49">
        <f t="shared" si="1"/>
        <v>46287</v>
      </c>
      <c r="B33" s="52" t="s">
        <v>40</v>
      </c>
      <c r="C33" s="78"/>
      <c r="D33" s="79"/>
      <c r="E33" s="76"/>
      <c r="F33" s="77"/>
      <c r="G33" s="205"/>
      <c r="H33" s="205"/>
      <c r="I33" s="205"/>
      <c r="J33" s="205"/>
      <c r="K33" s="206"/>
    </row>
    <row r="34" spans="1:13" ht="19.5" customHeight="1">
      <c r="A34" s="49">
        <f t="shared" si="1"/>
        <v>46288</v>
      </c>
      <c r="B34" s="52" t="s">
        <v>40</v>
      </c>
      <c r="C34" s="78"/>
      <c r="D34" s="79"/>
      <c r="E34" s="76"/>
      <c r="F34" s="77"/>
      <c r="G34" s="205"/>
      <c r="H34" s="205"/>
      <c r="I34" s="205"/>
      <c r="J34" s="205"/>
      <c r="K34" s="206"/>
    </row>
    <row r="35" spans="1:13" ht="19.5" customHeight="1">
      <c r="A35" s="49">
        <f t="shared" si="1"/>
        <v>46289</v>
      </c>
      <c r="B35" s="52" t="str">
        <f t="shared" si="0"/>
        <v>木</v>
      </c>
      <c r="C35" s="78"/>
      <c r="D35" s="79"/>
      <c r="E35" s="76"/>
      <c r="F35" s="77"/>
      <c r="G35" s="205"/>
      <c r="H35" s="205"/>
      <c r="I35" s="205"/>
      <c r="J35" s="205"/>
      <c r="K35" s="206"/>
    </row>
    <row r="36" spans="1:13" ht="19.5" customHeight="1">
      <c r="A36" s="49">
        <f t="shared" si="1"/>
        <v>46290</v>
      </c>
      <c r="B36" s="52" t="str">
        <f t="shared" si="0"/>
        <v>金</v>
      </c>
      <c r="C36" s="78"/>
      <c r="D36" s="79"/>
      <c r="E36" s="76"/>
      <c r="F36" s="77"/>
      <c r="G36" s="205"/>
      <c r="H36" s="205"/>
      <c r="I36" s="205"/>
      <c r="J36" s="205"/>
      <c r="K36" s="206"/>
    </row>
    <row r="37" spans="1:13" ht="19.5" customHeight="1">
      <c r="A37" s="49">
        <f t="shared" si="1"/>
        <v>46291</v>
      </c>
      <c r="B37" s="52" t="str">
        <f t="shared" si="0"/>
        <v>土</v>
      </c>
      <c r="C37" s="78"/>
      <c r="D37" s="79"/>
      <c r="E37" s="76"/>
      <c r="F37" s="77"/>
      <c r="G37" s="205"/>
      <c r="H37" s="205"/>
      <c r="I37" s="205"/>
      <c r="J37" s="205"/>
      <c r="K37" s="206"/>
    </row>
    <row r="38" spans="1:13" s="6" customFormat="1" ht="19.5" customHeight="1">
      <c r="A38" s="49">
        <f t="shared" si="1"/>
        <v>46292</v>
      </c>
      <c r="B38" s="52" t="str">
        <f t="shared" si="0"/>
        <v>日</v>
      </c>
      <c r="C38" s="74"/>
      <c r="D38" s="75"/>
      <c r="E38" s="76"/>
      <c r="F38" s="77"/>
      <c r="G38" s="205"/>
      <c r="H38" s="205"/>
      <c r="I38" s="205"/>
      <c r="J38" s="205"/>
      <c r="K38" s="206"/>
      <c r="L38" s="4"/>
      <c r="M38"/>
    </row>
    <row r="39" spans="1:13" s="6" customFormat="1" ht="19.5" customHeight="1">
      <c r="A39" s="49">
        <f t="shared" si="1"/>
        <v>46293</v>
      </c>
      <c r="B39" s="52" t="str">
        <f t="shared" si="0"/>
        <v>月</v>
      </c>
      <c r="C39" s="55"/>
      <c r="D39" s="27"/>
      <c r="E39" s="24"/>
      <c r="F39" s="26"/>
      <c r="G39" s="117"/>
      <c r="H39" s="117"/>
      <c r="I39" s="117"/>
      <c r="J39" s="117"/>
      <c r="K39" s="118"/>
      <c r="L39" s="4"/>
      <c r="M39"/>
    </row>
    <row r="40" spans="1:13" ht="19.5" customHeight="1">
      <c r="A40" s="49">
        <f t="shared" si="1"/>
        <v>46294</v>
      </c>
      <c r="B40" s="52" t="str">
        <f t="shared" si="0"/>
        <v>火</v>
      </c>
      <c r="C40" s="54"/>
      <c r="D40" s="23"/>
      <c r="E40" s="24"/>
      <c r="F40" s="26"/>
      <c r="G40" s="117"/>
      <c r="H40" s="117"/>
      <c r="I40" s="117"/>
      <c r="J40" s="117"/>
      <c r="K40" s="118"/>
    </row>
    <row r="41" spans="1:13" ht="19.5" customHeight="1" thickBot="1">
      <c r="A41" s="49">
        <f t="shared" si="1"/>
        <v>46295</v>
      </c>
      <c r="B41" s="53" t="str">
        <f t="shared" si="0"/>
        <v>水</v>
      </c>
      <c r="C41" s="57"/>
      <c r="D41" s="28"/>
      <c r="E41" s="29"/>
      <c r="F41" s="30"/>
      <c r="G41" s="139"/>
      <c r="H41" s="139"/>
      <c r="I41" s="139"/>
      <c r="J41" s="139"/>
      <c r="K41" s="140"/>
    </row>
    <row r="42" spans="1:13" ht="15" customHeight="1" thickBot="1">
      <c r="A42" s="129" t="s">
        <v>29</v>
      </c>
      <c r="B42" s="130"/>
      <c r="C42" s="35"/>
      <c r="D42" s="39"/>
      <c r="E42" s="42">
        <f>SUM(E12:E41)</f>
        <v>0</v>
      </c>
    </row>
    <row r="43" spans="1:13" ht="18" customHeight="1" thickBot="1">
      <c r="A43" s="131"/>
      <c r="B43" s="132"/>
      <c r="C43" s="36">
        <f>A2</f>
        <v>46266</v>
      </c>
      <c r="D43" s="37" t="s">
        <v>24</v>
      </c>
      <c r="E43" s="38">
        <f>7.5*19</f>
        <v>142.5</v>
      </c>
      <c r="F43" s="12"/>
      <c r="K43" s="9" t="s">
        <v>28</v>
      </c>
    </row>
    <row r="44" spans="1:13" ht="18" customHeight="1" thickBot="1">
      <c r="A44" s="133"/>
      <c r="B44" s="134"/>
      <c r="C44" s="85"/>
      <c r="D44" s="86" t="s">
        <v>39</v>
      </c>
      <c r="E44" s="107">
        <f>E42-E43</f>
        <v>-142.5</v>
      </c>
      <c r="F44" s="11"/>
      <c r="K44" s="123"/>
    </row>
    <row r="45" spans="1:13" ht="18" customHeight="1" thickBot="1">
      <c r="B45" s="8"/>
      <c r="C45" s="17"/>
      <c r="D45" s="16"/>
      <c r="E45" s="10"/>
      <c r="F45" s="11"/>
      <c r="J45" s="1"/>
      <c r="K45" s="124"/>
    </row>
    <row r="46" spans="1:13" ht="18" customHeight="1">
      <c r="B46" s="8"/>
      <c r="C46" s="137" t="s">
        <v>12</v>
      </c>
      <c r="D46" s="119" t="s">
        <v>3</v>
      </c>
      <c r="E46" s="14" t="s">
        <v>9</v>
      </c>
      <c r="F46" s="31" t="s">
        <v>4</v>
      </c>
      <c r="K46" s="124"/>
    </row>
    <row r="47" spans="1:13" ht="18" customHeight="1">
      <c r="B47" s="8"/>
      <c r="C47" s="137"/>
      <c r="D47" s="120"/>
      <c r="E47" s="13" t="s">
        <v>10</v>
      </c>
      <c r="F47" s="32" t="s">
        <v>4</v>
      </c>
      <c r="K47" s="124"/>
      <c r="M47" s="3"/>
    </row>
    <row r="48" spans="1:13" ht="18" customHeight="1" thickBot="1">
      <c r="B48" s="8"/>
      <c r="C48" s="15" t="s">
        <v>12</v>
      </c>
      <c r="D48" s="121" t="s">
        <v>11</v>
      </c>
      <c r="E48" s="122"/>
      <c r="F48" s="33" t="s">
        <v>4</v>
      </c>
      <c r="K48" s="125"/>
      <c r="M48" s="3"/>
    </row>
    <row r="49" spans="1:13" ht="18" customHeight="1" thickBot="1">
      <c r="A49" s="48"/>
      <c r="B49" s="48"/>
      <c r="C49" s="48"/>
      <c r="D49" s="48"/>
      <c r="E49" s="48"/>
      <c r="F49" s="48"/>
      <c r="G49" s="48"/>
      <c r="H49" s="48"/>
      <c r="I49" s="48"/>
      <c r="M49" s="3"/>
    </row>
    <row r="50" spans="1:13" ht="18" customHeight="1" thickTop="1">
      <c r="A50"/>
      <c r="B50"/>
      <c r="C50" s="141" t="s">
        <v>30</v>
      </c>
      <c r="D50" s="126" t="s">
        <v>32</v>
      </c>
      <c r="E50" s="127"/>
      <c r="F50" s="128"/>
      <c r="G50" s="100">
        <v>46297</v>
      </c>
      <c r="M50" s="3"/>
    </row>
    <row r="51" spans="1:13" ht="18" customHeight="1" thickBot="1">
      <c r="A51" s="4"/>
      <c r="B51" s="4"/>
      <c r="C51" s="142"/>
      <c r="D51" s="113" t="s">
        <v>31</v>
      </c>
      <c r="E51" s="114"/>
      <c r="F51" s="115"/>
      <c r="G51" s="101">
        <v>46302</v>
      </c>
      <c r="H51" s="4"/>
      <c r="I51" s="4"/>
    </row>
    <row r="52" spans="1:13" ht="14.25" customHeight="1" thickTop="1">
      <c r="A52" s="4"/>
      <c r="B52" s="18"/>
      <c r="C52" s="19"/>
      <c r="D52" s="19"/>
      <c r="E52" s="20"/>
    </row>
    <row r="53" spans="1:13" s="5" customFormat="1" ht="22.5" customHeight="1">
      <c r="A53" s="135" t="s">
        <v>33</v>
      </c>
      <c r="B53" s="136"/>
      <c r="C53" s="136"/>
      <c r="D53" s="136"/>
      <c r="E53" s="136"/>
      <c r="F53" s="136"/>
      <c r="G53" s="136"/>
      <c r="H53" s="136"/>
      <c r="I53" s="136"/>
      <c r="J53" s="136"/>
      <c r="K53" s="136"/>
      <c r="L53" s="47"/>
      <c r="M53"/>
    </row>
    <row r="54" spans="1:13" s="5" customFormat="1" ht="22.5" customHeight="1">
      <c r="A54" s="136"/>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96.75" customHeight="1">
      <c r="A60" s="136"/>
      <c r="B60" s="136"/>
      <c r="C60" s="136"/>
      <c r="D60" s="136"/>
      <c r="E60" s="136"/>
      <c r="F60" s="136"/>
      <c r="G60" s="136"/>
      <c r="H60" s="136"/>
      <c r="I60" s="136"/>
      <c r="J60" s="136"/>
      <c r="K60" s="136"/>
      <c r="L60" s="47"/>
    </row>
    <row r="61" spans="1:13" ht="16.5">
      <c r="M61" s="5"/>
    </row>
  </sheetData>
  <mergeCells count="60">
    <mergeCell ref="A53:K60"/>
    <mergeCell ref="G41:K41"/>
    <mergeCell ref="C46:C47"/>
    <mergeCell ref="D46:D47"/>
    <mergeCell ref="D48:E48"/>
    <mergeCell ref="C50:C51"/>
    <mergeCell ref="D50:F50"/>
    <mergeCell ref="D51:F51"/>
    <mergeCell ref="K44:K48"/>
    <mergeCell ref="A42:B44"/>
    <mergeCell ref="G40:K40"/>
    <mergeCell ref="G29:K29"/>
    <mergeCell ref="G30:K30"/>
    <mergeCell ref="G31:K31"/>
    <mergeCell ref="G32:K32"/>
    <mergeCell ref="G33:K33"/>
    <mergeCell ref="G34:K34"/>
    <mergeCell ref="G35:K35"/>
    <mergeCell ref="G36:K36"/>
    <mergeCell ref="G37:K37"/>
    <mergeCell ref="G38:K38"/>
    <mergeCell ref="G39:K39"/>
    <mergeCell ref="G28:K28"/>
    <mergeCell ref="G17:K17"/>
    <mergeCell ref="G18:K18"/>
    <mergeCell ref="G19:K19"/>
    <mergeCell ref="G20:K20"/>
    <mergeCell ref="G21:K21"/>
    <mergeCell ref="G22:K22"/>
    <mergeCell ref="G23:K23"/>
    <mergeCell ref="G24:K24"/>
    <mergeCell ref="G25:K25"/>
    <mergeCell ref="G26:K26"/>
    <mergeCell ref="G27:K27"/>
    <mergeCell ref="G16:K16"/>
    <mergeCell ref="A10:A11"/>
    <mergeCell ref="B10:B11"/>
    <mergeCell ref="C10:C11"/>
    <mergeCell ref="D10:D11"/>
    <mergeCell ref="E10:E11"/>
    <mergeCell ref="F10:F11"/>
    <mergeCell ref="G10:K11"/>
    <mergeCell ref="G12:K12"/>
    <mergeCell ref="G13:K13"/>
    <mergeCell ref="G14:K14"/>
    <mergeCell ref="G15:K15"/>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12:K41">
    <cfRule type="expression" dxfId="62" priority="1">
      <formula>$B12="祝"</formula>
    </cfRule>
    <cfRule type="expression" dxfId="61" priority="2">
      <formula>$B12="土"</formula>
    </cfRule>
    <cfRule type="expression" dxfId="60" priority="3">
      <formula>$B12="日"</formula>
    </cfRule>
  </conditionalFormatting>
  <conditionalFormatting sqref="C4:D4">
    <cfRule type="expression" dxfId="59" priority="25">
      <formula>$C$4&lt;&gt;""</formula>
    </cfRule>
  </conditionalFormatting>
  <conditionalFormatting sqref="C5:D5">
    <cfRule type="expression" dxfId="58" priority="24">
      <formula>$C$5&lt;&gt;""</formula>
    </cfRule>
  </conditionalFormatting>
  <conditionalFormatting sqref="G5">
    <cfRule type="expression" dxfId="57" priority="5">
      <formula>$G$5&lt;&gt;""</formula>
    </cfRule>
  </conditionalFormatting>
  <conditionalFormatting sqref="G6">
    <cfRule type="expression" dxfId="56" priority="4">
      <formula>$G$6&lt;&gt;""</formula>
    </cfRule>
  </conditionalFormatting>
  <conditionalFormatting sqref="G4:I4">
    <cfRule type="expression" dxfId="55" priority="23">
      <formula>$G$4&lt;&gt;""</formula>
    </cfRule>
  </conditionalFormatting>
  <dataValidations count="1">
    <dataValidation type="list" allowBlank="1" showInputMessage="1" showErrorMessage="1" sqref="F12:F41" xr:uid="{00000000-0002-0000-05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6" id="{D3C6A75D-1501-4587-866B-12AC903E7CDE}">
            <xm:f>'4月'!#REF!&lt;&gt;""</xm:f>
            <x14:dxf>
              <fill>
                <patternFill patternType="none">
                  <bgColor auto="1"/>
                </patternFill>
              </fill>
            </x14:dxf>
          </x14:cfRule>
          <xm:sqref>G7:I8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1"/>
  <sheetViews>
    <sheetView view="pageBreakPreview" zoomScaleNormal="100" zoomScaleSheetLayoutView="100" workbookViewId="0">
      <selection activeCell="G41" sqref="G41:K41"/>
    </sheetView>
  </sheetViews>
  <sheetFormatPr defaultRowHeight="13"/>
  <cols>
    <col min="1" max="1" width="5.7265625" style="1" customWidth="1"/>
    <col min="2" max="2" width="5.6328125" style="1" customWidth="1"/>
    <col min="3" max="4" width="16.36328125" customWidth="1"/>
    <col min="5" max="5" width="12" customWidth="1"/>
    <col min="6" max="6" width="11.08984375" bestFit="1" customWidth="1"/>
    <col min="7" max="7" width="20.6328125" customWidth="1"/>
    <col min="8" max="8" width="10.6328125" customWidth="1"/>
    <col min="9" max="9" width="12.90625"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EDATE('4月'!A2,6)</f>
        <v>46296</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9.5" customHeight="1" thickBot="1">
      <c r="A11" s="175"/>
      <c r="B11" s="149"/>
      <c r="C11" s="197"/>
      <c r="D11" s="146"/>
      <c r="E11" s="183"/>
      <c r="F11" s="177"/>
      <c r="G11" s="180"/>
      <c r="H11" s="180"/>
      <c r="I11" s="180"/>
      <c r="J11" s="180"/>
      <c r="K11" s="181"/>
      <c r="L11" s="4"/>
    </row>
    <row r="12" spans="1:13" ht="19.5" customHeight="1">
      <c r="A12" s="50">
        <f>A2</f>
        <v>46296</v>
      </c>
      <c r="B12" s="51" t="str">
        <f>TEXT(A12,"aaa")</f>
        <v>木</v>
      </c>
      <c r="C12" s="56"/>
      <c r="D12" s="21"/>
      <c r="E12" s="24"/>
      <c r="F12" s="22"/>
      <c r="G12" s="200"/>
      <c r="H12" s="200"/>
      <c r="I12" s="200"/>
      <c r="J12" s="200"/>
      <c r="K12" s="201"/>
      <c r="M12" t="s">
        <v>18</v>
      </c>
    </row>
    <row r="13" spans="1:13" ht="19.5" customHeight="1">
      <c r="A13" s="49">
        <f>A12+1</f>
        <v>46297</v>
      </c>
      <c r="B13" s="52" t="str">
        <f t="shared" ref="B13:B42" si="0">TEXT(A13,"aaa")</f>
        <v>金</v>
      </c>
      <c r="C13" s="54"/>
      <c r="D13" s="23"/>
      <c r="E13" s="24"/>
      <c r="F13" s="25"/>
      <c r="G13" s="117"/>
      <c r="H13" s="117"/>
      <c r="I13" s="117"/>
      <c r="J13" s="117"/>
      <c r="K13" s="118"/>
      <c r="M13" t="s">
        <v>19</v>
      </c>
    </row>
    <row r="14" spans="1:13" ht="19.5" customHeight="1">
      <c r="A14" s="49">
        <f t="shared" ref="A14:A42" si="1">A13+1</f>
        <v>46298</v>
      </c>
      <c r="B14" s="52" t="str">
        <f t="shared" si="0"/>
        <v>土</v>
      </c>
      <c r="C14" s="54"/>
      <c r="D14" s="23"/>
      <c r="E14" s="24"/>
      <c r="F14" s="26"/>
      <c r="G14" s="117"/>
      <c r="H14" s="117"/>
      <c r="I14" s="117"/>
      <c r="J14" s="117"/>
      <c r="K14" s="118"/>
      <c r="M14" t="s">
        <v>35</v>
      </c>
    </row>
    <row r="15" spans="1:13" ht="19.5" customHeight="1">
      <c r="A15" s="49">
        <f t="shared" si="1"/>
        <v>46299</v>
      </c>
      <c r="B15" s="52" t="str">
        <f t="shared" si="0"/>
        <v>日</v>
      </c>
      <c r="C15" s="54"/>
      <c r="D15" s="23"/>
      <c r="E15" s="24"/>
      <c r="F15" s="26"/>
      <c r="G15" s="117"/>
      <c r="H15" s="117"/>
      <c r="I15" s="117"/>
      <c r="J15" s="117"/>
      <c r="K15" s="118"/>
      <c r="M15" t="s">
        <v>20</v>
      </c>
    </row>
    <row r="16" spans="1:13" ht="19.5" customHeight="1">
      <c r="A16" s="49">
        <f t="shared" si="1"/>
        <v>46300</v>
      </c>
      <c r="B16" s="52" t="str">
        <f t="shared" si="0"/>
        <v>月</v>
      </c>
      <c r="C16" s="54"/>
      <c r="D16" s="23"/>
      <c r="E16" s="24"/>
      <c r="F16" s="26"/>
      <c r="G16" s="117"/>
      <c r="H16" s="117"/>
      <c r="I16" s="117"/>
      <c r="J16" s="117"/>
      <c r="K16" s="118"/>
      <c r="M16" t="s">
        <v>21</v>
      </c>
    </row>
    <row r="17" spans="1:13" s="6" customFormat="1" ht="19.5" customHeight="1">
      <c r="A17" s="49">
        <f t="shared" si="1"/>
        <v>46301</v>
      </c>
      <c r="B17" s="52" t="str">
        <f t="shared" si="0"/>
        <v>火</v>
      </c>
      <c r="C17" s="55"/>
      <c r="D17" s="27"/>
      <c r="E17" s="24"/>
      <c r="F17" s="26"/>
      <c r="G17" s="117"/>
      <c r="H17" s="117"/>
      <c r="I17" s="117"/>
      <c r="J17" s="117"/>
      <c r="K17" s="118"/>
      <c r="L17" s="46"/>
      <c r="M17" t="s">
        <v>22</v>
      </c>
    </row>
    <row r="18" spans="1:13" s="6" customFormat="1" ht="19.5" customHeight="1">
      <c r="A18" s="49">
        <f t="shared" si="1"/>
        <v>46302</v>
      </c>
      <c r="B18" s="52" t="str">
        <f t="shared" si="0"/>
        <v>水</v>
      </c>
      <c r="C18" s="55"/>
      <c r="D18" s="27"/>
      <c r="E18" s="24"/>
      <c r="F18" s="26"/>
      <c r="G18" s="117"/>
      <c r="H18" s="117"/>
      <c r="I18" s="117"/>
      <c r="J18" s="117"/>
      <c r="K18" s="118"/>
      <c r="L18" s="46"/>
      <c r="M18" t="s">
        <v>23</v>
      </c>
    </row>
    <row r="19" spans="1:13" ht="19.5" customHeight="1">
      <c r="A19" s="49">
        <f t="shared" si="1"/>
        <v>46303</v>
      </c>
      <c r="B19" s="52" t="str">
        <f t="shared" si="0"/>
        <v>木</v>
      </c>
      <c r="C19" s="54"/>
      <c r="D19" s="23"/>
      <c r="E19" s="24"/>
      <c r="F19" s="26"/>
      <c r="G19" s="117"/>
      <c r="H19" s="117"/>
      <c r="I19" s="117"/>
      <c r="J19" s="117"/>
      <c r="K19" s="118"/>
    </row>
    <row r="20" spans="1:13" ht="19.5" customHeight="1">
      <c r="A20" s="49">
        <f t="shared" si="1"/>
        <v>46304</v>
      </c>
      <c r="B20" s="52" t="str">
        <f t="shared" si="0"/>
        <v>金</v>
      </c>
      <c r="C20" s="54"/>
      <c r="D20" s="23"/>
      <c r="E20" s="24"/>
      <c r="F20" s="26"/>
      <c r="G20" s="117"/>
      <c r="H20" s="117"/>
      <c r="I20" s="117"/>
      <c r="J20" s="117"/>
      <c r="K20" s="118"/>
    </row>
    <row r="21" spans="1:13" ht="19.5" customHeight="1">
      <c r="A21" s="49">
        <f t="shared" si="1"/>
        <v>46305</v>
      </c>
      <c r="B21" s="52" t="str">
        <f t="shared" si="0"/>
        <v>土</v>
      </c>
      <c r="C21" s="54"/>
      <c r="D21" s="23"/>
      <c r="E21" s="24"/>
      <c r="F21" s="25"/>
      <c r="G21" s="117"/>
      <c r="H21" s="117"/>
      <c r="I21" s="117"/>
      <c r="J21" s="117"/>
      <c r="K21" s="118"/>
    </row>
    <row r="22" spans="1:13" ht="19.5" customHeight="1">
      <c r="A22" s="49">
        <f t="shared" si="1"/>
        <v>46306</v>
      </c>
      <c r="B22" s="52" t="str">
        <f t="shared" si="0"/>
        <v>日</v>
      </c>
      <c r="C22" s="54"/>
      <c r="D22" s="23"/>
      <c r="E22" s="24"/>
      <c r="F22" s="26"/>
      <c r="G22" s="117"/>
      <c r="H22" s="117"/>
      <c r="I22" s="117"/>
      <c r="J22" s="117"/>
      <c r="K22" s="118"/>
    </row>
    <row r="23" spans="1:13" ht="19.5" customHeight="1">
      <c r="A23" s="49">
        <f t="shared" si="1"/>
        <v>46307</v>
      </c>
      <c r="B23" s="52" t="s">
        <v>40</v>
      </c>
      <c r="C23" s="54"/>
      <c r="D23" s="23"/>
      <c r="E23" s="24"/>
      <c r="F23" s="26"/>
      <c r="G23" s="117"/>
      <c r="H23" s="117"/>
      <c r="I23" s="117"/>
      <c r="J23" s="117"/>
      <c r="K23" s="118"/>
    </row>
    <row r="24" spans="1:13" s="6" customFormat="1" ht="19.5" customHeight="1">
      <c r="A24" s="49">
        <f t="shared" si="1"/>
        <v>46308</v>
      </c>
      <c r="B24" s="52" t="str">
        <f t="shared" si="0"/>
        <v>火</v>
      </c>
      <c r="C24" s="55"/>
      <c r="D24" s="27"/>
      <c r="E24" s="24"/>
      <c r="F24" s="26"/>
      <c r="G24" s="117"/>
      <c r="H24" s="117"/>
      <c r="I24" s="117"/>
      <c r="J24" s="117"/>
      <c r="K24" s="118"/>
      <c r="L24" s="46"/>
      <c r="M24"/>
    </row>
    <row r="25" spans="1:13" s="6" customFormat="1" ht="19.5" customHeight="1">
      <c r="A25" s="49">
        <f t="shared" si="1"/>
        <v>46309</v>
      </c>
      <c r="B25" s="52" t="str">
        <f t="shared" si="0"/>
        <v>水</v>
      </c>
      <c r="C25" s="55"/>
      <c r="D25" s="27"/>
      <c r="E25" s="24"/>
      <c r="F25" s="26"/>
      <c r="G25" s="117"/>
      <c r="H25" s="117"/>
      <c r="I25" s="117"/>
      <c r="J25" s="117"/>
      <c r="K25" s="118"/>
      <c r="L25" s="46"/>
      <c r="M25"/>
    </row>
    <row r="26" spans="1:13" ht="19.5" customHeight="1">
      <c r="A26" s="49">
        <f t="shared" si="1"/>
        <v>46310</v>
      </c>
      <c r="B26" s="52" t="str">
        <f t="shared" si="0"/>
        <v>木</v>
      </c>
      <c r="C26" s="54"/>
      <c r="D26" s="23"/>
      <c r="E26" s="24"/>
      <c r="F26" s="26"/>
      <c r="G26" s="117"/>
      <c r="H26" s="117"/>
      <c r="I26" s="117"/>
      <c r="J26" s="117"/>
      <c r="K26" s="118"/>
    </row>
    <row r="27" spans="1:13" ht="19.5" customHeight="1">
      <c r="A27" s="49">
        <f t="shared" si="1"/>
        <v>46311</v>
      </c>
      <c r="B27" s="52" t="str">
        <f t="shared" si="0"/>
        <v>金</v>
      </c>
      <c r="C27" s="54"/>
      <c r="D27" s="23"/>
      <c r="E27" s="24"/>
      <c r="F27" s="26"/>
      <c r="G27" s="117"/>
      <c r="H27" s="117"/>
      <c r="I27" s="117"/>
      <c r="J27" s="117"/>
      <c r="K27" s="118"/>
    </row>
    <row r="28" spans="1:13" ht="19.5" customHeight="1">
      <c r="A28" s="49">
        <f t="shared" si="1"/>
        <v>46312</v>
      </c>
      <c r="B28" s="52" t="str">
        <f t="shared" si="0"/>
        <v>土</v>
      </c>
      <c r="C28" s="54"/>
      <c r="D28" s="23"/>
      <c r="E28" s="24"/>
      <c r="F28" s="26"/>
      <c r="G28" s="117"/>
      <c r="H28" s="117"/>
      <c r="I28" s="117"/>
      <c r="J28" s="117"/>
      <c r="K28" s="118"/>
    </row>
    <row r="29" spans="1:13" ht="19.5" customHeight="1">
      <c r="A29" s="49">
        <f t="shared" si="1"/>
        <v>46313</v>
      </c>
      <c r="B29" s="52" t="str">
        <f t="shared" si="0"/>
        <v>日</v>
      </c>
      <c r="C29" s="54"/>
      <c r="D29" s="23"/>
      <c r="E29" s="24"/>
      <c r="F29" s="26"/>
      <c r="G29" s="117"/>
      <c r="H29" s="117"/>
      <c r="I29" s="117"/>
      <c r="J29" s="117"/>
      <c r="K29" s="118"/>
    </row>
    <row r="30" spans="1:13" ht="19.5" customHeight="1">
      <c r="A30" s="49">
        <f t="shared" si="1"/>
        <v>46314</v>
      </c>
      <c r="B30" s="52" t="str">
        <f t="shared" si="0"/>
        <v>月</v>
      </c>
      <c r="C30" s="54"/>
      <c r="D30" s="23"/>
      <c r="E30" s="24"/>
      <c r="F30" s="26"/>
      <c r="G30" s="117"/>
      <c r="H30" s="117"/>
      <c r="I30" s="117"/>
      <c r="J30" s="117"/>
      <c r="K30" s="118"/>
    </row>
    <row r="31" spans="1:13" s="6" customFormat="1" ht="19.5" customHeight="1">
      <c r="A31" s="49">
        <f t="shared" si="1"/>
        <v>46315</v>
      </c>
      <c r="B31" s="52" t="str">
        <f t="shared" si="0"/>
        <v>火</v>
      </c>
      <c r="C31" s="54"/>
      <c r="D31" s="23"/>
      <c r="E31" s="24"/>
      <c r="F31" s="26"/>
      <c r="G31" s="117"/>
      <c r="H31" s="117"/>
      <c r="I31" s="117"/>
      <c r="J31" s="117"/>
      <c r="K31" s="118"/>
      <c r="L31" s="46"/>
      <c r="M31"/>
    </row>
    <row r="32" spans="1:13" s="6" customFormat="1" ht="19.5" customHeight="1">
      <c r="A32" s="49">
        <f t="shared" si="1"/>
        <v>46316</v>
      </c>
      <c r="B32" s="52" t="str">
        <f t="shared" si="0"/>
        <v>水</v>
      </c>
      <c r="C32" s="55"/>
      <c r="D32" s="27"/>
      <c r="E32" s="24"/>
      <c r="F32" s="26"/>
      <c r="G32" s="117"/>
      <c r="H32" s="117"/>
      <c r="I32" s="117"/>
      <c r="J32" s="117"/>
      <c r="K32" s="118"/>
      <c r="L32" s="46"/>
      <c r="M32"/>
    </row>
    <row r="33" spans="1:13" ht="19.5" customHeight="1">
      <c r="A33" s="49">
        <f t="shared" si="1"/>
        <v>46317</v>
      </c>
      <c r="B33" s="52" t="str">
        <f t="shared" ref="B33" si="2">TEXT(A33,"aaa")</f>
        <v>木</v>
      </c>
      <c r="C33" s="55"/>
      <c r="D33" s="27"/>
      <c r="E33" s="24"/>
      <c r="F33" s="26"/>
      <c r="G33" s="117"/>
      <c r="H33" s="117"/>
      <c r="I33" s="117"/>
      <c r="J33" s="117"/>
      <c r="K33" s="118"/>
    </row>
    <row r="34" spans="1:13" ht="19.5" customHeight="1">
      <c r="A34" s="49">
        <f t="shared" si="1"/>
        <v>46318</v>
      </c>
      <c r="B34" s="52" t="str">
        <f t="shared" si="0"/>
        <v>金</v>
      </c>
      <c r="C34" s="54"/>
      <c r="D34" s="23"/>
      <c r="E34" s="24"/>
      <c r="F34" s="26"/>
      <c r="G34" s="117"/>
      <c r="H34" s="117"/>
      <c r="I34" s="117"/>
      <c r="J34" s="117"/>
      <c r="K34" s="118"/>
    </row>
    <row r="35" spans="1:13" ht="19.5" customHeight="1">
      <c r="A35" s="49">
        <f t="shared" si="1"/>
        <v>46319</v>
      </c>
      <c r="B35" s="52" t="str">
        <f t="shared" si="0"/>
        <v>土</v>
      </c>
      <c r="C35" s="54"/>
      <c r="D35" s="23"/>
      <c r="E35" s="24"/>
      <c r="F35" s="26"/>
      <c r="G35" s="117"/>
      <c r="H35" s="117"/>
      <c r="I35" s="117"/>
      <c r="J35" s="117"/>
      <c r="K35" s="118"/>
    </row>
    <row r="36" spans="1:13" ht="19.5" customHeight="1">
      <c r="A36" s="49">
        <f t="shared" si="1"/>
        <v>46320</v>
      </c>
      <c r="B36" s="52" t="str">
        <f t="shared" si="0"/>
        <v>日</v>
      </c>
      <c r="C36" s="54"/>
      <c r="D36" s="23"/>
      <c r="E36" s="24"/>
      <c r="F36" s="26"/>
      <c r="G36" s="117"/>
      <c r="H36" s="117"/>
      <c r="I36" s="117"/>
      <c r="J36" s="117"/>
      <c r="K36" s="118"/>
    </row>
    <row r="37" spans="1:13" ht="19.5" customHeight="1">
      <c r="A37" s="49">
        <f t="shared" si="1"/>
        <v>46321</v>
      </c>
      <c r="B37" s="52" t="str">
        <f t="shared" si="0"/>
        <v>月</v>
      </c>
      <c r="C37" s="54"/>
      <c r="D37" s="23"/>
      <c r="E37" s="24"/>
      <c r="F37" s="26"/>
      <c r="G37" s="117"/>
      <c r="H37" s="117"/>
      <c r="I37" s="117"/>
      <c r="J37" s="117"/>
      <c r="K37" s="118"/>
    </row>
    <row r="38" spans="1:13" s="6" customFormat="1" ht="19.5" customHeight="1">
      <c r="A38" s="49">
        <f t="shared" si="1"/>
        <v>46322</v>
      </c>
      <c r="B38" s="52" t="str">
        <f t="shared" si="0"/>
        <v>火</v>
      </c>
      <c r="C38" s="55"/>
      <c r="D38" s="27"/>
      <c r="E38" s="24"/>
      <c r="F38" s="26"/>
      <c r="G38" s="117"/>
      <c r="H38" s="117"/>
      <c r="I38" s="117"/>
      <c r="J38" s="117"/>
      <c r="K38" s="118"/>
      <c r="L38" s="46"/>
      <c r="M38"/>
    </row>
    <row r="39" spans="1:13" s="6" customFormat="1" ht="19.5" customHeight="1">
      <c r="A39" s="49">
        <f t="shared" si="1"/>
        <v>46323</v>
      </c>
      <c r="B39" s="52" t="str">
        <f t="shared" si="0"/>
        <v>水</v>
      </c>
      <c r="C39" s="55"/>
      <c r="D39" s="27"/>
      <c r="E39" s="24"/>
      <c r="F39" s="26"/>
      <c r="G39" s="117"/>
      <c r="H39" s="117"/>
      <c r="I39" s="117"/>
      <c r="J39" s="117"/>
      <c r="K39" s="118"/>
      <c r="L39" s="46"/>
      <c r="M39"/>
    </row>
    <row r="40" spans="1:13" ht="19.5" customHeight="1">
      <c r="A40" s="49">
        <f t="shared" si="1"/>
        <v>46324</v>
      </c>
      <c r="B40" s="52" t="str">
        <f t="shared" si="0"/>
        <v>木</v>
      </c>
      <c r="C40" s="54"/>
      <c r="D40" s="23"/>
      <c r="E40" s="24"/>
      <c r="F40" s="26"/>
      <c r="G40" s="117"/>
      <c r="H40" s="117"/>
      <c r="I40" s="117"/>
      <c r="J40" s="117"/>
      <c r="K40" s="118"/>
    </row>
    <row r="41" spans="1:13" ht="19.5" customHeight="1">
      <c r="A41" s="49">
        <f t="shared" si="1"/>
        <v>46325</v>
      </c>
      <c r="B41" s="52" t="str">
        <f t="shared" si="0"/>
        <v>金</v>
      </c>
      <c r="C41" s="54"/>
      <c r="D41" s="23"/>
      <c r="E41" s="24"/>
      <c r="F41" s="26"/>
      <c r="G41" s="117"/>
      <c r="H41" s="117"/>
      <c r="I41" s="117"/>
      <c r="J41" s="117"/>
      <c r="K41" s="118"/>
    </row>
    <row r="42" spans="1:13" ht="19.5" customHeight="1" thickBot="1">
      <c r="A42" s="49">
        <f t="shared" si="1"/>
        <v>46326</v>
      </c>
      <c r="B42" s="58" t="str">
        <f t="shared" si="0"/>
        <v>土</v>
      </c>
      <c r="C42" s="62"/>
      <c r="D42" s="59"/>
      <c r="E42" s="60"/>
      <c r="F42" s="61"/>
      <c r="G42" s="198"/>
      <c r="H42" s="198"/>
      <c r="I42" s="198"/>
      <c r="J42" s="198"/>
      <c r="K42" s="199"/>
    </row>
    <row r="43" spans="1:13" ht="15" customHeight="1" thickBot="1">
      <c r="A43" s="129" t="s">
        <v>29</v>
      </c>
      <c r="B43" s="130"/>
      <c r="C43" s="35"/>
      <c r="D43" s="39"/>
      <c r="E43" s="34">
        <f>SUM(E12:E42)</f>
        <v>0</v>
      </c>
    </row>
    <row r="44" spans="1:13" ht="18" customHeight="1" thickBot="1">
      <c r="A44" s="131"/>
      <c r="B44" s="132"/>
      <c r="C44" s="36">
        <f>A2</f>
        <v>46296</v>
      </c>
      <c r="D44" s="37" t="s">
        <v>24</v>
      </c>
      <c r="E44" s="38">
        <f>7.5*21</f>
        <v>157.5</v>
      </c>
      <c r="F44" s="12"/>
      <c r="K44" s="45" t="s">
        <v>28</v>
      </c>
    </row>
    <row r="45" spans="1:13" ht="18" customHeight="1" thickBot="1">
      <c r="A45" s="133"/>
      <c r="B45" s="134"/>
      <c r="C45" s="85"/>
      <c r="D45" s="86" t="s">
        <v>39</v>
      </c>
      <c r="E45" s="107">
        <f>E43-E44</f>
        <v>-157.5</v>
      </c>
      <c r="F45" s="11"/>
      <c r="K45" s="123"/>
    </row>
    <row r="46" spans="1:13" ht="18" customHeight="1" thickBot="1">
      <c r="B46" s="8"/>
      <c r="C46" s="17"/>
      <c r="D46" s="16"/>
      <c r="E46" s="10"/>
      <c r="F46" s="11"/>
      <c r="J46" s="1"/>
      <c r="K46" s="124"/>
    </row>
    <row r="47" spans="1:13" ht="18" customHeight="1">
      <c r="B47" s="8"/>
      <c r="C47" s="137" t="s">
        <v>12</v>
      </c>
      <c r="D47" s="119" t="s">
        <v>3</v>
      </c>
      <c r="E47" s="14" t="s">
        <v>9</v>
      </c>
      <c r="F47" s="31" t="s">
        <v>4</v>
      </c>
      <c r="K47" s="124"/>
    </row>
    <row r="48" spans="1:13" ht="18" customHeight="1">
      <c r="B48" s="8"/>
      <c r="C48" s="137"/>
      <c r="D48" s="120"/>
      <c r="E48" s="13" t="s">
        <v>10</v>
      </c>
      <c r="F48" s="32" t="s">
        <v>4</v>
      </c>
      <c r="K48" s="124"/>
      <c r="M48" s="3"/>
    </row>
    <row r="49" spans="1:13" ht="18" customHeight="1" thickBot="1">
      <c r="B49" s="8"/>
      <c r="C49" s="15" t="s">
        <v>12</v>
      </c>
      <c r="D49" s="121" t="s">
        <v>11</v>
      </c>
      <c r="E49" s="122"/>
      <c r="F49" s="33" t="s">
        <v>4</v>
      </c>
      <c r="K49" s="125"/>
      <c r="M49" s="3"/>
    </row>
    <row r="50" spans="1:13" ht="18" customHeight="1" thickBot="1">
      <c r="A50" s="48"/>
      <c r="B50" s="48"/>
      <c r="C50" s="48"/>
      <c r="D50" s="48"/>
      <c r="E50" s="48"/>
      <c r="F50" s="48"/>
      <c r="G50" s="48"/>
      <c r="H50" s="48"/>
      <c r="I50" s="48"/>
      <c r="M50" s="3"/>
    </row>
    <row r="51" spans="1:13" ht="18" customHeight="1" thickTop="1">
      <c r="B51" s="8"/>
      <c r="C51" s="141" t="s">
        <v>30</v>
      </c>
      <c r="D51" s="126" t="s">
        <v>32</v>
      </c>
      <c r="E51" s="127"/>
      <c r="F51" s="128"/>
      <c r="G51" s="100">
        <v>46330</v>
      </c>
    </row>
    <row r="52" spans="1:13" ht="18" customHeight="1" thickBot="1">
      <c r="B52" s="8"/>
      <c r="C52" s="142"/>
      <c r="D52" s="113" t="s">
        <v>31</v>
      </c>
      <c r="E52" s="114"/>
      <c r="F52" s="115"/>
      <c r="G52" s="101">
        <v>46335</v>
      </c>
    </row>
    <row r="53" spans="1:13" ht="15" customHeight="1" thickTop="1">
      <c r="A53" s="4"/>
      <c r="B53" s="18"/>
      <c r="C53" s="19"/>
      <c r="D53" s="19"/>
      <c r="E53" s="20"/>
    </row>
    <row r="54" spans="1:13" s="5" customFormat="1" ht="22.5" customHeight="1">
      <c r="A54" s="135" t="s">
        <v>33</v>
      </c>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22.5" customHeight="1">
      <c r="A60" s="136"/>
      <c r="B60" s="136"/>
      <c r="C60" s="136"/>
      <c r="D60" s="136"/>
      <c r="E60" s="136"/>
      <c r="F60" s="136"/>
      <c r="G60" s="136"/>
      <c r="H60" s="136"/>
      <c r="I60" s="136"/>
      <c r="J60" s="136"/>
      <c r="K60" s="136"/>
      <c r="L60" s="47"/>
    </row>
    <row r="61" spans="1:13" s="5" customFormat="1" ht="96.75" customHeight="1">
      <c r="A61" s="136"/>
      <c r="B61" s="136"/>
      <c r="C61" s="136"/>
      <c r="D61" s="136"/>
      <c r="E61" s="136"/>
      <c r="F61" s="136"/>
      <c r="G61" s="136"/>
      <c r="H61" s="136"/>
      <c r="I61" s="136"/>
      <c r="J61" s="136"/>
      <c r="K61" s="136"/>
      <c r="L61" s="47"/>
    </row>
  </sheetData>
  <mergeCells count="61">
    <mergeCell ref="D51:F51"/>
    <mergeCell ref="D52:F52"/>
    <mergeCell ref="A54:K61"/>
    <mergeCell ref="G41:K41"/>
    <mergeCell ref="G42:K42"/>
    <mergeCell ref="C47:C48"/>
    <mergeCell ref="D47:D48"/>
    <mergeCell ref="D49:E49"/>
    <mergeCell ref="C51:C52"/>
    <mergeCell ref="K45:K49"/>
    <mergeCell ref="A43:B45"/>
    <mergeCell ref="G40:K40"/>
    <mergeCell ref="G29:K29"/>
    <mergeCell ref="G30:K30"/>
    <mergeCell ref="G31:K31"/>
    <mergeCell ref="G32:K32"/>
    <mergeCell ref="G33:K33"/>
    <mergeCell ref="G34:K34"/>
    <mergeCell ref="G35:K35"/>
    <mergeCell ref="G36:K36"/>
    <mergeCell ref="G37:K37"/>
    <mergeCell ref="G38:K38"/>
    <mergeCell ref="G39:K39"/>
    <mergeCell ref="G28:K28"/>
    <mergeCell ref="G17:K17"/>
    <mergeCell ref="G18:K18"/>
    <mergeCell ref="G19:K19"/>
    <mergeCell ref="G20:K20"/>
    <mergeCell ref="G21:K21"/>
    <mergeCell ref="G22:K22"/>
    <mergeCell ref="G23:K23"/>
    <mergeCell ref="G24:K24"/>
    <mergeCell ref="G25:K25"/>
    <mergeCell ref="G26:K26"/>
    <mergeCell ref="G27:K27"/>
    <mergeCell ref="G16:K16"/>
    <mergeCell ref="A10:A11"/>
    <mergeCell ref="B10:B11"/>
    <mergeCell ref="C10:C11"/>
    <mergeCell ref="D10:D11"/>
    <mergeCell ref="E10:E11"/>
    <mergeCell ref="F10:F11"/>
    <mergeCell ref="G10:K11"/>
    <mergeCell ref="G12:K12"/>
    <mergeCell ref="G13:K13"/>
    <mergeCell ref="G14:K14"/>
    <mergeCell ref="G15:K15"/>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12:K42">
    <cfRule type="expression" dxfId="53" priority="13">
      <formula>$B12="祝"</formula>
    </cfRule>
    <cfRule type="expression" dxfId="52" priority="14">
      <formula>$B12="土"</formula>
    </cfRule>
    <cfRule type="expression" dxfId="51" priority="15">
      <formula>$B12="日"</formula>
    </cfRule>
  </conditionalFormatting>
  <conditionalFormatting sqref="C4:D4">
    <cfRule type="expression" dxfId="50" priority="12">
      <formula>$C$4&lt;&gt;""</formula>
    </cfRule>
  </conditionalFormatting>
  <conditionalFormatting sqref="C5:D5">
    <cfRule type="expression" dxfId="49" priority="11">
      <formula>$C$5&lt;&gt;""</formula>
    </cfRule>
  </conditionalFormatting>
  <conditionalFormatting sqref="G5">
    <cfRule type="expression" dxfId="48" priority="2">
      <formula>$G$5&lt;&gt;""</formula>
    </cfRule>
  </conditionalFormatting>
  <conditionalFormatting sqref="G6">
    <cfRule type="expression" dxfId="47" priority="1">
      <formula>$G$6&lt;&gt;""</formula>
    </cfRule>
  </conditionalFormatting>
  <conditionalFormatting sqref="G4:I4">
    <cfRule type="expression" dxfId="46" priority="10">
      <formula>$G$4&lt;&gt;""</formula>
    </cfRule>
  </conditionalFormatting>
  <dataValidations count="1">
    <dataValidation type="list" allowBlank="1" showInputMessage="1" showErrorMessage="1" sqref="F12:F42" xr:uid="{00000000-0002-0000-06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4" id="{F23BD628-5D31-4A9F-8A7B-31ED77233793}">
            <xm:f>'4月'!#REF!&lt;&gt;""</xm:f>
            <x14:dxf>
              <fill>
                <patternFill patternType="none">
                  <bgColor auto="1"/>
                </patternFill>
              </fill>
            </x14:dxf>
          </x14:cfRule>
          <xm:sqref>G7:I8</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1"/>
  <sheetViews>
    <sheetView view="pageBreakPreview" zoomScaleNormal="100" zoomScaleSheetLayoutView="100" workbookViewId="0">
      <selection activeCell="G46" sqref="G46"/>
    </sheetView>
  </sheetViews>
  <sheetFormatPr defaultRowHeight="13"/>
  <cols>
    <col min="1" max="1" width="5.7265625" style="1" customWidth="1"/>
    <col min="2" max="2" width="5.6328125" style="1" customWidth="1"/>
    <col min="3" max="4" width="16.36328125" customWidth="1"/>
    <col min="5" max="5" width="12" customWidth="1"/>
    <col min="6" max="6" width="12.36328125" customWidth="1"/>
    <col min="7" max="7" width="20.6328125" customWidth="1"/>
    <col min="8" max="8" width="10.6328125" customWidth="1"/>
    <col min="9" max="9" width="12.453125"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EDATE('4月'!A2,7)</f>
        <v>46327</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9.5" customHeight="1" thickBot="1">
      <c r="A11" s="175"/>
      <c r="B11" s="149"/>
      <c r="C11" s="197"/>
      <c r="D11" s="146"/>
      <c r="E11" s="183"/>
      <c r="F11" s="177"/>
      <c r="G11" s="180"/>
      <c r="H11" s="180"/>
      <c r="I11" s="180"/>
      <c r="J11" s="180"/>
      <c r="K11" s="181"/>
      <c r="L11" s="4"/>
    </row>
    <row r="12" spans="1:13" ht="19.5" customHeight="1">
      <c r="A12" s="50">
        <f>A2</f>
        <v>46327</v>
      </c>
      <c r="B12" s="51" t="str">
        <f>TEXT(A12,"aaa")</f>
        <v>日</v>
      </c>
      <c r="C12" s="56"/>
      <c r="D12" s="21"/>
      <c r="E12" s="24"/>
      <c r="F12" s="22"/>
      <c r="G12" s="200"/>
      <c r="H12" s="200"/>
      <c r="I12" s="200"/>
      <c r="J12" s="200"/>
      <c r="K12" s="201"/>
      <c r="M12" t="s">
        <v>18</v>
      </c>
    </row>
    <row r="13" spans="1:13" ht="19.5" customHeight="1">
      <c r="A13" s="49">
        <f>A12+1</f>
        <v>46328</v>
      </c>
      <c r="B13" s="52" t="str">
        <f t="shared" ref="B13:B41" si="0">TEXT(A13,"aaa")</f>
        <v>月</v>
      </c>
      <c r="C13" s="54"/>
      <c r="D13" s="23"/>
      <c r="E13" s="24"/>
      <c r="F13" s="25"/>
      <c r="G13" s="117"/>
      <c r="H13" s="117"/>
      <c r="I13" s="117"/>
      <c r="J13" s="117"/>
      <c r="K13" s="118"/>
      <c r="M13" t="s">
        <v>19</v>
      </c>
    </row>
    <row r="14" spans="1:13" ht="19.5" customHeight="1">
      <c r="A14" s="49">
        <f t="shared" ref="A14:A41" si="1">A13+1</f>
        <v>46329</v>
      </c>
      <c r="B14" s="52" t="s">
        <v>40</v>
      </c>
      <c r="C14" s="54"/>
      <c r="D14" s="23"/>
      <c r="E14" s="24"/>
      <c r="F14" s="26"/>
      <c r="G14" s="117"/>
      <c r="H14" s="117"/>
      <c r="I14" s="117"/>
      <c r="J14" s="117"/>
      <c r="K14" s="118"/>
      <c r="M14" t="s">
        <v>35</v>
      </c>
    </row>
    <row r="15" spans="1:13" ht="19.5" customHeight="1">
      <c r="A15" s="49">
        <f t="shared" si="1"/>
        <v>46330</v>
      </c>
      <c r="B15" s="52" t="str">
        <f t="shared" si="0"/>
        <v>水</v>
      </c>
      <c r="C15" s="54"/>
      <c r="D15" s="23"/>
      <c r="E15" s="24"/>
      <c r="F15" s="26"/>
      <c r="G15" s="117"/>
      <c r="H15" s="117"/>
      <c r="I15" s="117"/>
      <c r="J15" s="117"/>
      <c r="K15" s="118"/>
      <c r="M15" t="s">
        <v>20</v>
      </c>
    </row>
    <row r="16" spans="1:13" ht="19.5" customHeight="1">
      <c r="A16" s="49">
        <f t="shared" si="1"/>
        <v>46331</v>
      </c>
      <c r="B16" s="52" t="str">
        <f t="shared" si="0"/>
        <v>木</v>
      </c>
      <c r="C16" s="54"/>
      <c r="D16" s="23"/>
      <c r="E16" s="24"/>
      <c r="F16" s="26"/>
      <c r="G16" s="117"/>
      <c r="H16" s="117"/>
      <c r="I16" s="117"/>
      <c r="J16" s="117"/>
      <c r="K16" s="118"/>
      <c r="M16" t="s">
        <v>21</v>
      </c>
    </row>
    <row r="17" spans="1:13" s="6" customFormat="1" ht="19.5" customHeight="1">
      <c r="A17" s="49">
        <f t="shared" si="1"/>
        <v>46332</v>
      </c>
      <c r="B17" s="52" t="str">
        <f t="shared" si="0"/>
        <v>金</v>
      </c>
      <c r="C17" s="55"/>
      <c r="D17" s="27"/>
      <c r="E17" s="24"/>
      <c r="F17" s="26"/>
      <c r="G17" s="117"/>
      <c r="H17" s="117"/>
      <c r="I17" s="117"/>
      <c r="J17" s="117"/>
      <c r="K17" s="118"/>
      <c r="L17" s="4"/>
      <c r="M17" t="s">
        <v>22</v>
      </c>
    </row>
    <row r="18" spans="1:13" s="6" customFormat="1" ht="19.5" customHeight="1">
      <c r="A18" s="49">
        <f t="shared" si="1"/>
        <v>46333</v>
      </c>
      <c r="B18" s="52" t="str">
        <f t="shared" si="0"/>
        <v>土</v>
      </c>
      <c r="C18" s="55"/>
      <c r="D18" s="27"/>
      <c r="E18" s="24"/>
      <c r="F18" s="26"/>
      <c r="G18" s="117"/>
      <c r="H18" s="117"/>
      <c r="I18" s="117"/>
      <c r="J18" s="117"/>
      <c r="K18" s="118"/>
      <c r="L18" s="4"/>
      <c r="M18" t="s">
        <v>23</v>
      </c>
    </row>
    <row r="19" spans="1:13" ht="19.5" customHeight="1">
      <c r="A19" s="49">
        <f t="shared" si="1"/>
        <v>46334</v>
      </c>
      <c r="B19" s="52" t="str">
        <f t="shared" si="0"/>
        <v>日</v>
      </c>
      <c r="C19" s="54"/>
      <c r="D19" s="23"/>
      <c r="E19" s="24"/>
      <c r="F19" s="26"/>
      <c r="G19" s="117"/>
      <c r="H19" s="117"/>
      <c r="I19" s="117"/>
      <c r="J19" s="117"/>
      <c r="K19" s="118"/>
    </row>
    <row r="20" spans="1:13" ht="19.5" customHeight="1">
      <c r="A20" s="49">
        <f t="shared" si="1"/>
        <v>46335</v>
      </c>
      <c r="B20" s="52" t="str">
        <f t="shared" si="0"/>
        <v>月</v>
      </c>
      <c r="C20" s="54"/>
      <c r="D20" s="23"/>
      <c r="E20" s="24"/>
      <c r="F20" s="26"/>
      <c r="G20" s="117"/>
      <c r="H20" s="117"/>
      <c r="I20" s="117"/>
      <c r="J20" s="117"/>
      <c r="K20" s="118"/>
    </row>
    <row r="21" spans="1:13" ht="19.5" customHeight="1">
      <c r="A21" s="49">
        <f t="shared" si="1"/>
        <v>46336</v>
      </c>
      <c r="B21" s="52" t="str">
        <f t="shared" si="0"/>
        <v>火</v>
      </c>
      <c r="C21" s="54"/>
      <c r="D21" s="23"/>
      <c r="E21" s="24"/>
      <c r="F21" s="25"/>
      <c r="G21" s="117"/>
      <c r="H21" s="117"/>
      <c r="I21" s="117"/>
      <c r="J21" s="117"/>
      <c r="K21" s="118"/>
    </row>
    <row r="22" spans="1:13" ht="19.5" customHeight="1">
      <c r="A22" s="49">
        <f t="shared" si="1"/>
        <v>46337</v>
      </c>
      <c r="B22" s="52" t="str">
        <f t="shared" si="0"/>
        <v>水</v>
      </c>
      <c r="C22" s="54"/>
      <c r="D22" s="23"/>
      <c r="E22" s="24"/>
      <c r="F22" s="26"/>
      <c r="G22" s="117"/>
      <c r="H22" s="117"/>
      <c r="I22" s="117"/>
      <c r="J22" s="117"/>
      <c r="K22" s="118"/>
    </row>
    <row r="23" spans="1:13" ht="19.5" customHeight="1">
      <c r="A23" s="49">
        <f t="shared" si="1"/>
        <v>46338</v>
      </c>
      <c r="B23" s="52" t="str">
        <f t="shared" si="0"/>
        <v>木</v>
      </c>
      <c r="C23" s="54"/>
      <c r="D23" s="23"/>
      <c r="E23" s="24"/>
      <c r="F23" s="26"/>
      <c r="G23" s="117"/>
      <c r="H23" s="117"/>
      <c r="I23" s="117"/>
      <c r="J23" s="117"/>
      <c r="K23" s="118"/>
    </row>
    <row r="24" spans="1:13" s="6" customFormat="1" ht="19.5" customHeight="1">
      <c r="A24" s="49">
        <f t="shared" si="1"/>
        <v>46339</v>
      </c>
      <c r="B24" s="52" t="str">
        <f t="shared" si="0"/>
        <v>金</v>
      </c>
      <c r="C24" s="55"/>
      <c r="D24" s="27"/>
      <c r="E24" s="24"/>
      <c r="F24" s="26"/>
      <c r="G24" s="117"/>
      <c r="H24" s="117"/>
      <c r="I24" s="117"/>
      <c r="J24" s="117"/>
      <c r="K24" s="118"/>
      <c r="L24" s="4"/>
      <c r="M24"/>
    </row>
    <row r="25" spans="1:13" s="6" customFormat="1" ht="19.5" customHeight="1">
      <c r="A25" s="49">
        <f t="shared" si="1"/>
        <v>46340</v>
      </c>
      <c r="B25" s="52" t="str">
        <f t="shared" si="0"/>
        <v>土</v>
      </c>
      <c r="C25" s="55"/>
      <c r="D25" s="27"/>
      <c r="E25" s="24"/>
      <c r="F25" s="26"/>
      <c r="G25" s="117"/>
      <c r="H25" s="117"/>
      <c r="I25" s="117"/>
      <c r="J25" s="117"/>
      <c r="K25" s="118"/>
      <c r="L25" s="4"/>
      <c r="M25"/>
    </row>
    <row r="26" spans="1:13" ht="19.5" customHeight="1">
      <c r="A26" s="49">
        <f t="shared" si="1"/>
        <v>46341</v>
      </c>
      <c r="B26" s="52" t="str">
        <f t="shared" si="0"/>
        <v>日</v>
      </c>
      <c r="C26" s="54"/>
      <c r="D26" s="23"/>
      <c r="E26" s="24"/>
      <c r="F26" s="26"/>
      <c r="G26" s="117"/>
      <c r="H26" s="117"/>
      <c r="I26" s="117"/>
      <c r="J26" s="117"/>
      <c r="K26" s="118"/>
    </row>
    <row r="27" spans="1:13" ht="19.5" customHeight="1">
      <c r="A27" s="49">
        <f t="shared" si="1"/>
        <v>46342</v>
      </c>
      <c r="B27" s="52" t="str">
        <f t="shared" si="0"/>
        <v>月</v>
      </c>
      <c r="C27" s="54"/>
      <c r="D27" s="23"/>
      <c r="E27" s="24"/>
      <c r="F27" s="26"/>
      <c r="G27" s="117"/>
      <c r="H27" s="117"/>
      <c r="I27" s="117"/>
      <c r="J27" s="117"/>
      <c r="K27" s="118"/>
    </row>
    <row r="28" spans="1:13" ht="19.5" customHeight="1">
      <c r="A28" s="49">
        <f t="shared" si="1"/>
        <v>46343</v>
      </c>
      <c r="B28" s="52" t="str">
        <f t="shared" si="0"/>
        <v>火</v>
      </c>
      <c r="C28" s="54"/>
      <c r="D28" s="23"/>
      <c r="E28" s="24"/>
      <c r="F28" s="26"/>
      <c r="G28" s="117"/>
      <c r="H28" s="117"/>
      <c r="I28" s="117"/>
      <c r="J28" s="117"/>
      <c r="K28" s="118"/>
    </row>
    <row r="29" spans="1:13" ht="19.5" customHeight="1">
      <c r="A29" s="49">
        <f t="shared" si="1"/>
        <v>46344</v>
      </c>
      <c r="B29" s="52" t="str">
        <f t="shared" si="0"/>
        <v>水</v>
      </c>
      <c r="C29" s="54"/>
      <c r="D29" s="23"/>
      <c r="E29" s="24"/>
      <c r="F29" s="26"/>
      <c r="G29" s="117"/>
      <c r="H29" s="117"/>
      <c r="I29" s="117"/>
      <c r="J29" s="117"/>
      <c r="K29" s="118"/>
    </row>
    <row r="30" spans="1:13" ht="19.5" customHeight="1">
      <c r="A30" s="49">
        <f t="shared" si="1"/>
        <v>46345</v>
      </c>
      <c r="B30" s="52" t="str">
        <f t="shared" si="0"/>
        <v>木</v>
      </c>
      <c r="C30" s="54"/>
      <c r="D30" s="23"/>
      <c r="E30" s="24"/>
      <c r="F30" s="26"/>
      <c r="G30" s="117"/>
      <c r="H30" s="117"/>
      <c r="I30" s="117"/>
      <c r="J30" s="117"/>
      <c r="K30" s="118"/>
    </row>
    <row r="31" spans="1:13" s="6" customFormat="1" ht="19.5" customHeight="1">
      <c r="A31" s="49">
        <f t="shared" si="1"/>
        <v>46346</v>
      </c>
      <c r="B31" s="52" t="str">
        <f t="shared" si="0"/>
        <v>金</v>
      </c>
      <c r="C31" s="54"/>
      <c r="D31" s="23"/>
      <c r="E31" s="24"/>
      <c r="F31" s="26"/>
      <c r="G31" s="117"/>
      <c r="H31" s="117"/>
      <c r="I31" s="117"/>
      <c r="J31" s="117"/>
      <c r="K31" s="118"/>
      <c r="L31" s="4"/>
      <c r="M31"/>
    </row>
    <row r="32" spans="1:13" s="6" customFormat="1" ht="19.5" customHeight="1">
      <c r="A32" s="49">
        <f t="shared" si="1"/>
        <v>46347</v>
      </c>
      <c r="B32" s="52" t="str">
        <f t="shared" si="0"/>
        <v>土</v>
      </c>
      <c r="C32" s="55"/>
      <c r="D32" s="27"/>
      <c r="E32" s="24"/>
      <c r="F32" s="26"/>
      <c r="G32" s="117"/>
      <c r="H32" s="117"/>
      <c r="I32" s="117"/>
      <c r="J32" s="117"/>
      <c r="K32" s="118"/>
      <c r="L32" s="4"/>
      <c r="M32"/>
    </row>
    <row r="33" spans="1:13" ht="19.5" customHeight="1">
      <c r="A33" s="49">
        <f t="shared" si="1"/>
        <v>46348</v>
      </c>
      <c r="B33" s="52" t="str">
        <f t="shared" si="0"/>
        <v>日</v>
      </c>
      <c r="C33" s="54"/>
      <c r="D33" s="23"/>
      <c r="E33" s="24"/>
      <c r="F33" s="26"/>
      <c r="G33" s="117"/>
      <c r="H33" s="117"/>
      <c r="I33" s="117"/>
      <c r="J33" s="117"/>
      <c r="K33" s="118"/>
    </row>
    <row r="34" spans="1:13" ht="19.5" customHeight="1">
      <c r="A34" s="49">
        <f t="shared" si="1"/>
        <v>46349</v>
      </c>
      <c r="B34" s="52" t="s">
        <v>40</v>
      </c>
      <c r="C34" s="54"/>
      <c r="D34" s="23"/>
      <c r="E34" s="24"/>
      <c r="F34" s="26"/>
      <c r="G34" s="117"/>
      <c r="H34" s="117"/>
      <c r="I34" s="117"/>
      <c r="J34" s="117"/>
      <c r="K34" s="118"/>
    </row>
    <row r="35" spans="1:13" ht="19.5" customHeight="1">
      <c r="A35" s="49">
        <f t="shared" si="1"/>
        <v>46350</v>
      </c>
      <c r="B35" s="52" t="str">
        <f t="shared" si="0"/>
        <v>火</v>
      </c>
      <c r="C35" s="54"/>
      <c r="D35" s="23"/>
      <c r="E35" s="24"/>
      <c r="F35" s="26"/>
      <c r="G35" s="117"/>
      <c r="H35" s="117"/>
      <c r="I35" s="117"/>
      <c r="J35" s="117"/>
      <c r="K35" s="118"/>
    </row>
    <row r="36" spans="1:13" ht="19.5" customHeight="1">
      <c r="A36" s="49">
        <f t="shared" si="1"/>
        <v>46351</v>
      </c>
      <c r="B36" s="52" t="str">
        <f t="shared" si="0"/>
        <v>水</v>
      </c>
      <c r="C36" s="54"/>
      <c r="D36" s="23"/>
      <c r="E36" s="24"/>
      <c r="F36" s="26"/>
      <c r="G36" s="117"/>
      <c r="H36" s="117"/>
      <c r="I36" s="117"/>
      <c r="J36" s="117"/>
      <c r="K36" s="118"/>
    </row>
    <row r="37" spans="1:13" ht="19.5" customHeight="1">
      <c r="A37" s="49">
        <f t="shared" si="1"/>
        <v>46352</v>
      </c>
      <c r="B37" s="52" t="str">
        <f t="shared" si="0"/>
        <v>木</v>
      </c>
      <c r="C37" s="54"/>
      <c r="D37" s="23"/>
      <c r="E37" s="24"/>
      <c r="F37" s="26"/>
      <c r="G37" s="117"/>
      <c r="H37" s="117"/>
      <c r="I37" s="117"/>
      <c r="J37" s="117"/>
      <c r="K37" s="118"/>
    </row>
    <row r="38" spans="1:13" s="6" customFormat="1" ht="19.5" customHeight="1">
      <c r="A38" s="49">
        <f t="shared" si="1"/>
        <v>46353</v>
      </c>
      <c r="B38" s="52" t="str">
        <f t="shared" si="0"/>
        <v>金</v>
      </c>
      <c r="C38" s="55"/>
      <c r="D38" s="27"/>
      <c r="E38" s="24"/>
      <c r="F38" s="26"/>
      <c r="G38" s="117"/>
      <c r="H38" s="117"/>
      <c r="I38" s="117"/>
      <c r="J38" s="117"/>
      <c r="K38" s="118"/>
      <c r="L38" s="4"/>
      <c r="M38"/>
    </row>
    <row r="39" spans="1:13" s="6" customFormat="1" ht="19.5" customHeight="1">
      <c r="A39" s="49">
        <f t="shared" si="1"/>
        <v>46354</v>
      </c>
      <c r="B39" s="52" t="str">
        <f t="shared" si="0"/>
        <v>土</v>
      </c>
      <c r="C39" s="55"/>
      <c r="D39" s="27"/>
      <c r="E39" s="24"/>
      <c r="F39" s="26"/>
      <c r="G39" s="117"/>
      <c r="H39" s="117"/>
      <c r="I39" s="117"/>
      <c r="J39" s="117"/>
      <c r="K39" s="118"/>
      <c r="L39" s="4"/>
      <c r="M39"/>
    </row>
    <row r="40" spans="1:13" ht="19.5" customHeight="1">
      <c r="A40" s="49">
        <f t="shared" si="1"/>
        <v>46355</v>
      </c>
      <c r="B40" s="52" t="str">
        <f t="shared" si="0"/>
        <v>日</v>
      </c>
      <c r="C40" s="54"/>
      <c r="D40" s="23"/>
      <c r="E40" s="24"/>
      <c r="F40" s="26"/>
      <c r="G40" s="117"/>
      <c r="H40" s="117"/>
      <c r="I40" s="117"/>
      <c r="J40" s="117"/>
      <c r="K40" s="118"/>
    </row>
    <row r="41" spans="1:13" ht="19.5" customHeight="1" thickBot="1">
      <c r="A41" s="49">
        <f t="shared" si="1"/>
        <v>46356</v>
      </c>
      <c r="B41" s="53" t="str">
        <f t="shared" si="0"/>
        <v>月</v>
      </c>
      <c r="C41" s="57"/>
      <c r="D41" s="28"/>
      <c r="E41" s="29"/>
      <c r="F41" s="30"/>
      <c r="G41" s="139"/>
      <c r="H41" s="139"/>
      <c r="I41" s="139"/>
      <c r="J41" s="139"/>
      <c r="K41" s="140"/>
    </row>
    <row r="42" spans="1:13" ht="15" customHeight="1" thickBot="1">
      <c r="A42" s="129" t="s">
        <v>29</v>
      </c>
      <c r="B42" s="130"/>
      <c r="C42" s="35"/>
      <c r="D42" s="39"/>
      <c r="E42" s="42">
        <f>SUM(E12:E41)</f>
        <v>0</v>
      </c>
    </row>
    <row r="43" spans="1:13" ht="18" customHeight="1" thickBot="1">
      <c r="A43" s="131"/>
      <c r="B43" s="132"/>
      <c r="C43" s="36">
        <f>A2</f>
        <v>46327</v>
      </c>
      <c r="D43" s="37" t="s">
        <v>24</v>
      </c>
      <c r="E43" s="108">
        <f>7.5*19</f>
        <v>142.5</v>
      </c>
      <c r="F43" s="12"/>
      <c r="K43" s="9" t="s">
        <v>28</v>
      </c>
    </row>
    <row r="44" spans="1:13" ht="18" customHeight="1" thickBot="1">
      <c r="A44" s="133"/>
      <c r="B44" s="134"/>
      <c r="C44" s="85"/>
      <c r="D44" s="86" t="s">
        <v>39</v>
      </c>
      <c r="E44" s="107">
        <f>E42-E43</f>
        <v>-142.5</v>
      </c>
      <c r="F44" s="11"/>
      <c r="K44" s="123"/>
    </row>
    <row r="45" spans="1:13" ht="18" customHeight="1" thickBot="1">
      <c r="B45" s="8"/>
      <c r="C45" s="17"/>
      <c r="D45" s="16"/>
      <c r="E45" s="10"/>
      <c r="F45" s="11"/>
      <c r="J45" s="1"/>
      <c r="K45" s="124"/>
    </row>
    <row r="46" spans="1:13" ht="18" customHeight="1">
      <c r="B46" s="8"/>
      <c r="C46" s="137" t="s">
        <v>12</v>
      </c>
      <c r="D46" s="119" t="s">
        <v>3</v>
      </c>
      <c r="E46" s="14" t="s">
        <v>9</v>
      </c>
      <c r="F46" s="31" t="s">
        <v>4</v>
      </c>
      <c r="K46" s="124"/>
    </row>
    <row r="47" spans="1:13" ht="18" customHeight="1">
      <c r="B47" s="8"/>
      <c r="C47" s="137"/>
      <c r="D47" s="120"/>
      <c r="E47" s="13" t="s">
        <v>10</v>
      </c>
      <c r="F47" s="32" t="s">
        <v>4</v>
      </c>
      <c r="K47" s="124"/>
      <c r="M47" s="3"/>
    </row>
    <row r="48" spans="1:13" ht="18" customHeight="1" thickBot="1">
      <c r="B48" s="8"/>
      <c r="C48" s="15" t="s">
        <v>12</v>
      </c>
      <c r="D48" s="121" t="s">
        <v>11</v>
      </c>
      <c r="E48" s="122"/>
      <c r="F48" s="33" t="s">
        <v>4</v>
      </c>
      <c r="K48" s="125"/>
      <c r="M48" s="3"/>
    </row>
    <row r="49" spans="1:13" ht="18" customHeight="1" thickBot="1">
      <c r="A49" s="48"/>
      <c r="B49" s="48"/>
      <c r="C49" s="48"/>
      <c r="D49" s="48"/>
      <c r="E49" s="48"/>
      <c r="F49" s="48"/>
      <c r="G49" s="48"/>
      <c r="H49" s="48"/>
      <c r="I49" s="48"/>
      <c r="M49" s="3"/>
    </row>
    <row r="50" spans="1:13" ht="18" customHeight="1" thickTop="1">
      <c r="A50"/>
      <c r="B50"/>
      <c r="C50" s="141" t="s">
        <v>30</v>
      </c>
      <c r="D50" s="126" t="s">
        <v>32</v>
      </c>
      <c r="E50" s="127"/>
      <c r="F50" s="128"/>
      <c r="G50" s="100">
        <v>46358</v>
      </c>
      <c r="M50" s="3"/>
    </row>
    <row r="51" spans="1:13" ht="18" customHeight="1" thickBot="1">
      <c r="A51"/>
      <c r="B51"/>
      <c r="C51" s="142"/>
      <c r="D51" s="113" t="s">
        <v>31</v>
      </c>
      <c r="E51" s="114"/>
      <c r="F51" s="115"/>
      <c r="G51" s="101">
        <v>46363</v>
      </c>
    </row>
    <row r="52" spans="1:13" ht="14.25" customHeight="1" thickTop="1">
      <c r="A52" s="4"/>
      <c r="B52" s="18"/>
      <c r="C52" s="19"/>
      <c r="D52" s="19"/>
      <c r="E52" s="20"/>
    </row>
    <row r="53" spans="1:13" s="5" customFormat="1" ht="22.5" customHeight="1">
      <c r="A53" s="135" t="s">
        <v>33</v>
      </c>
      <c r="B53" s="136"/>
      <c r="C53" s="136"/>
      <c r="D53" s="136"/>
      <c r="E53" s="136"/>
      <c r="F53" s="136"/>
      <c r="G53" s="136"/>
      <c r="H53" s="136"/>
      <c r="I53" s="136"/>
      <c r="J53" s="136"/>
      <c r="K53" s="136"/>
      <c r="L53" s="47"/>
      <c r="M53"/>
    </row>
    <row r="54" spans="1:13" s="5" customFormat="1" ht="22.5" customHeight="1">
      <c r="A54" s="136"/>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96.75" customHeight="1">
      <c r="A60" s="136"/>
      <c r="B60" s="136"/>
      <c r="C60" s="136"/>
      <c r="D60" s="136"/>
      <c r="E60" s="136"/>
      <c r="F60" s="136"/>
      <c r="G60" s="136"/>
      <c r="H60" s="136"/>
      <c r="I60" s="136"/>
      <c r="J60" s="136"/>
      <c r="K60" s="136"/>
      <c r="L60" s="47"/>
    </row>
    <row r="61" spans="1:13" ht="16.5">
      <c r="M61" s="5"/>
    </row>
  </sheetData>
  <mergeCells count="60">
    <mergeCell ref="A53:K60"/>
    <mergeCell ref="G41:K41"/>
    <mergeCell ref="C46:C47"/>
    <mergeCell ref="D46:D47"/>
    <mergeCell ref="D48:E48"/>
    <mergeCell ref="C50:C51"/>
    <mergeCell ref="D50:F50"/>
    <mergeCell ref="D51:F51"/>
    <mergeCell ref="K44:K48"/>
    <mergeCell ref="A42:B44"/>
    <mergeCell ref="G40:K40"/>
    <mergeCell ref="G29:K29"/>
    <mergeCell ref="G30:K30"/>
    <mergeCell ref="G31:K31"/>
    <mergeCell ref="G32:K32"/>
    <mergeCell ref="G33:K33"/>
    <mergeCell ref="G34:K34"/>
    <mergeCell ref="G35:K35"/>
    <mergeCell ref="G36:K36"/>
    <mergeCell ref="G37:K37"/>
    <mergeCell ref="G38:K38"/>
    <mergeCell ref="G39:K39"/>
    <mergeCell ref="G28:K28"/>
    <mergeCell ref="G17:K17"/>
    <mergeCell ref="G18:K18"/>
    <mergeCell ref="G19:K19"/>
    <mergeCell ref="G20:K20"/>
    <mergeCell ref="G21:K21"/>
    <mergeCell ref="G22:K22"/>
    <mergeCell ref="G23:K23"/>
    <mergeCell ref="G24:K24"/>
    <mergeCell ref="G25:K25"/>
    <mergeCell ref="G26:K26"/>
    <mergeCell ref="G27:K27"/>
    <mergeCell ref="G16:K16"/>
    <mergeCell ref="A10:A11"/>
    <mergeCell ref="B10:B11"/>
    <mergeCell ref="C10:C11"/>
    <mergeCell ref="D10:D11"/>
    <mergeCell ref="E10:E11"/>
    <mergeCell ref="F10:F11"/>
    <mergeCell ref="G10:K11"/>
    <mergeCell ref="G12:K12"/>
    <mergeCell ref="G13:K13"/>
    <mergeCell ref="G14:K14"/>
    <mergeCell ref="G15:K15"/>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12:K41">
    <cfRule type="expression" dxfId="44" priority="13">
      <formula>$B12="祝"</formula>
    </cfRule>
    <cfRule type="expression" dxfId="43" priority="14">
      <formula>$B12="土"</formula>
    </cfRule>
    <cfRule type="expression" dxfId="42" priority="15">
      <formula>$B12="日"</formula>
    </cfRule>
  </conditionalFormatting>
  <conditionalFormatting sqref="C4:D4">
    <cfRule type="expression" dxfId="41" priority="12">
      <formula>$C$4&lt;&gt;""</formula>
    </cfRule>
  </conditionalFormatting>
  <conditionalFormatting sqref="C5:D5">
    <cfRule type="expression" dxfId="40" priority="11">
      <formula>$C$5&lt;&gt;""</formula>
    </cfRule>
  </conditionalFormatting>
  <conditionalFormatting sqref="G5">
    <cfRule type="expression" dxfId="39" priority="2">
      <formula>$G$5&lt;&gt;""</formula>
    </cfRule>
  </conditionalFormatting>
  <conditionalFormatting sqref="G6">
    <cfRule type="expression" dxfId="38" priority="1">
      <formula>$G$6&lt;&gt;""</formula>
    </cfRule>
  </conditionalFormatting>
  <conditionalFormatting sqref="G4:I4">
    <cfRule type="expression" dxfId="37" priority="10">
      <formula>$G$4&lt;&gt;""</formula>
    </cfRule>
  </conditionalFormatting>
  <dataValidations count="1">
    <dataValidation type="list" allowBlank="1" showInputMessage="1" showErrorMessage="1" sqref="F12:F41" xr:uid="{00000000-0002-0000-07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5" id="{9A1C349C-7C68-40BE-A10E-5FE05F033F27}">
            <xm:f>'4月'!#REF!&lt;&gt;""</xm:f>
            <x14:dxf>
              <fill>
                <patternFill patternType="none">
                  <bgColor auto="1"/>
                </patternFill>
              </fill>
            </x14:dxf>
          </x14:cfRule>
          <xm:sqref>G7:I8</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61"/>
  <sheetViews>
    <sheetView view="pageBreakPreview" zoomScaleNormal="100" zoomScaleSheetLayoutView="100" workbookViewId="0">
      <selection activeCell="G40" sqref="G40:K40"/>
    </sheetView>
  </sheetViews>
  <sheetFormatPr defaultRowHeight="13"/>
  <cols>
    <col min="1" max="1" width="5.7265625" style="1" customWidth="1"/>
    <col min="2" max="2" width="5.6328125" style="1" customWidth="1"/>
    <col min="3" max="4" width="16.36328125" customWidth="1"/>
    <col min="5" max="5" width="12" customWidth="1"/>
    <col min="6" max="6" width="11.08984375" bestFit="1" customWidth="1"/>
    <col min="7" max="7" width="20.6328125" customWidth="1"/>
    <col min="8" max="8" width="10.6328125" customWidth="1"/>
    <col min="9" max="9" width="13" customWidth="1"/>
    <col min="10" max="11" width="14.90625" customWidth="1"/>
    <col min="12" max="12" width="9" style="4"/>
  </cols>
  <sheetData>
    <row r="1" spans="1:13" ht="20.149999999999999" customHeight="1">
      <c r="A1" s="4" t="s">
        <v>26</v>
      </c>
      <c r="G1" s="1"/>
      <c r="H1" s="1"/>
      <c r="I1" s="1"/>
      <c r="J1" s="154" t="s">
        <v>14</v>
      </c>
      <c r="K1" s="154"/>
    </row>
    <row r="2" spans="1:13" ht="20.149999999999999" customHeight="1">
      <c r="A2" s="163">
        <f>EDATE('4月'!A2,8)</f>
        <v>46357</v>
      </c>
      <c r="B2" s="163"/>
      <c r="C2" s="163"/>
      <c r="D2" s="163"/>
      <c r="E2" s="163"/>
      <c r="F2" s="163"/>
      <c r="G2" s="164"/>
      <c r="H2" s="164"/>
      <c r="I2" s="164"/>
      <c r="J2" s="164"/>
      <c r="K2" s="164"/>
    </row>
    <row r="3" spans="1:13" ht="13.5" thickBot="1"/>
    <row r="4" spans="1:13" ht="35.25" customHeight="1">
      <c r="A4" s="158" t="s">
        <v>6</v>
      </c>
      <c r="B4" s="159"/>
      <c r="C4" s="160">
        <f>'4月'!C4:D4</f>
        <v>0</v>
      </c>
      <c r="D4" s="148"/>
      <c r="E4" s="165" t="s">
        <v>5</v>
      </c>
      <c r="F4" s="159"/>
      <c r="G4" s="147">
        <f>'4月'!G4:I4</f>
        <v>0</v>
      </c>
      <c r="H4" s="148"/>
      <c r="I4" s="148"/>
      <c r="J4" s="159" t="s">
        <v>17</v>
      </c>
      <c r="K4" s="162"/>
    </row>
    <row r="5" spans="1:13" ht="40.15" customHeight="1">
      <c r="A5" s="156" t="s">
        <v>37</v>
      </c>
      <c r="B5" s="157"/>
      <c r="C5" s="155">
        <f>'4月'!C5:D5</f>
        <v>0</v>
      </c>
      <c r="D5" s="155"/>
      <c r="E5" s="166" t="s">
        <v>13</v>
      </c>
      <c r="F5" s="167"/>
      <c r="G5" s="187">
        <f>'4月'!G5</f>
        <v>0</v>
      </c>
      <c r="H5" s="188"/>
      <c r="I5" s="188"/>
      <c r="J5" s="188"/>
      <c r="K5" s="189"/>
    </row>
    <row r="6" spans="1:13" ht="40.15" customHeight="1" thickBot="1">
      <c r="A6" s="151" t="s">
        <v>38</v>
      </c>
      <c r="B6" s="193"/>
      <c r="C6" s="193"/>
      <c r="D6" s="194"/>
      <c r="E6" s="149" t="s">
        <v>13</v>
      </c>
      <c r="F6" s="195"/>
      <c r="G6" s="190">
        <f>'4月'!G6</f>
        <v>0</v>
      </c>
      <c r="H6" s="191"/>
      <c r="I6" s="191"/>
      <c r="J6" s="191"/>
      <c r="K6" s="192"/>
    </row>
    <row r="7" spans="1:13" ht="19.5" customHeight="1">
      <c r="A7" s="68"/>
      <c r="B7" s="69"/>
      <c r="C7" s="69"/>
      <c r="D7" s="69"/>
      <c r="E7" s="1"/>
      <c r="F7" s="1"/>
      <c r="G7" s="70"/>
      <c r="H7" s="70"/>
      <c r="I7" s="70"/>
      <c r="J7" s="71"/>
      <c r="K7" s="80"/>
      <c r="L7" s="80"/>
    </row>
    <row r="8" spans="1:13" ht="15" customHeight="1">
      <c r="A8" s="68"/>
      <c r="B8" s="69"/>
      <c r="C8" s="69"/>
      <c r="D8" s="69"/>
      <c r="E8" s="1"/>
      <c r="F8" s="1"/>
      <c r="G8" s="70"/>
      <c r="H8" s="70"/>
      <c r="I8" s="70"/>
      <c r="J8" s="71"/>
      <c r="K8" s="80"/>
    </row>
    <row r="9" spans="1:13" s="3" customFormat="1" ht="19.5" customHeight="1" thickBot="1">
      <c r="A9" s="2"/>
      <c r="B9" s="7"/>
      <c r="E9" t="s">
        <v>25</v>
      </c>
      <c r="L9" s="2"/>
    </row>
    <row r="10" spans="1:13" ht="19.5" customHeight="1">
      <c r="A10" s="174" t="s">
        <v>0</v>
      </c>
      <c r="B10" s="165" t="s">
        <v>1</v>
      </c>
      <c r="C10" s="196" t="s">
        <v>7</v>
      </c>
      <c r="D10" s="145" t="s">
        <v>8</v>
      </c>
      <c r="E10" s="182" t="s">
        <v>15</v>
      </c>
      <c r="F10" s="176" t="s">
        <v>2</v>
      </c>
      <c r="G10" s="178" t="s">
        <v>27</v>
      </c>
      <c r="H10" s="178"/>
      <c r="I10" s="178"/>
      <c r="J10" s="178"/>
      <c r="K10" s="179"/>
    </row>
    <row r="11" spans="1:13" s="1" customFormat="1" ht="19.5" customHeight="1" thickBot="1">
      <c r="A11" s="175"/>
      <c r="B11" s="149"/>
      <c r="C11" s="197"/>
      <c r="D11" s="146"/>
      <c r="E11" s="183"/>
      <c r="F11" s="177"/>
      <c r="G11" s="180"/>
      <c r="H11" s="180"/>
      <c r="I11" s="180"/>
      <c r="J11" s="180"/>
      <c r="K11" s="181"/>
      <c r="L11" s="4"/>
    </row>
    <row r="12" spans="1:13" ht="19.5" customHeight="1">
      <c r="A12" s="50">
        <f>A2</f>
        <v>46357</v>
      </c>
      <c r="B12" s="51" t="str">
        <f>TEXT(A12,"aaa")</f>
        <v>火</v>
      </c>
      <c r="C12" s="56"/>
      <c r="D12" s="21"/>
      <c r="E12" s="24"/>
      <c r="F12" s="22"/>
      <c r="G12" s="200"/>
      <c r="H12" s="200"/>
      <c r="I12" s="200"/>
      <c r="J12" s="200"/>
      <c r="K12" s="201"/>
      <c r="M12" t="s">
        <v>18</v>
      </c>
    </row>
    <row r="13" spans="1:13" ht="19.5" customHeight="1">
      <c r="A13" s="49">
        <f>A12+1</f>
        <v>46358</v>
      </c>
      <c r="B13" s="52" t="str">
        <f t="shared" ref="B13:B42" si="0">TEXT(A13,"aaa")</f>
        <v>水</v>
      </c>
      <c r="C13" s="54"/>
      <c r="D13" s="23"/>
      <c r="E13" s="24"/>
      <c r="F13" s="25"/>
      <c r="G13" s="117"/>
      <c r="H13" s="117"/>
      <c r="I13" s="117"/>
      <c r="J13" s="117"/>
      <c r="K13" s="118"/>
      <c r="M13" t="s">
        <v>19</v>
      </c>
    </row>
    <row r="14" spans="1:13" ht="19.5" customHeight="1">
      <c r="A14" s="49">
        <f t="shared" ref="A14:A42" si="1">A13+1</f>
        <v>46359</v>
      </c>
      <c r="B14" s="52" t="str">
        <f t="shared" si="0"/>
        <v>木</v>
      </c>
      <c r="C14" s="54"/>
      <c r="D14" s="23"/>
      <c r="E14" s="24"/>
      <c r="F14" s="26"/>
      <c r="G14" s="117"/>
      <c r="H14" s="117"/>
      <c r="I14" s="117"/>
      <c r="J14" s="117"/>
      <c r="K14" s="118"/>
      <c r="M14" t="s">
        <v>35</v>
      </c>
    </row>
    <row r="15" spans="1:13" ht="19.5" customHeight="1">
      <c r="A15" s="49">
        <f t="shared" si="1"/>
        <v>46360</v>
      </c>
      <c r="B15" s="52" t="str">
        <f t="shared" si="0"/>
        <v>金</v>
      </c>
      <c r="C15" s="54"/>
      <c r="D15" s="23"/>
      <c r="E15" s="24"/>
      <c r="F15" s="26"/>
      <c r="G15" s="117"/>
      <c r="H15" s="117"/>
      <c r="I15" s="117"/>
      <c r="J15" s="117"/>
      <c r="K15" s="118"/>
      <c r="M15" t="s">
        <v>20</v>
      </c>
    </row>
    <row r="16" spans="1:13" ht="19.5" customHeight="1">
      <c r="A16" s="49">
        <f t="shared" si="1"/>
        <v>46361</v>
      </c>
      <c r="B16" s="52" t="str">
        <f t="shared" si="0"/>
        <v>土</v>
      </c>
      <c r="C16" s="54"/>
      <c r="D16" s="23"/>
      <c r="E16" s="24"/>
      <c r="F16" s="26"/>
      <c r="G16" s="117"/>
      <c r="H16" s="117"/>
      <c r="I16" s="117"/>
      <c r="J16" s="117"/>
      <c r="K16" s="118"/>
      <c r="M16" t="s">
        <v>21</v>
      </c>
    </row>
    <row r="17" spans="1:13" s="6" customFormat="1" ht="19.5" customHeight="1">
      <c r="A17" s="49">
        <f t="shared" si="1"/>
        <v>46362</v>
      </c>
      <c r="B17" s="52" t="str">
        <f t="shared" si="0"/>
        <v>日</v>
      </c>
      <c r="C17" s="55"/>
      <c r="D17" s="27"/>
      <c r="E17" s="24"/>
      <c r="F17" s="26"/>
      <c r="G17" s="117"/>
      <c r="H17" s="117"/>
      <c r="I17" s="117"/>
      <c r="J17" s="117"/>
      <c r="K17" s="118"/>
      <c r="L17" s="46"/>
      <c r="M17" t="s">
        <v>22</v>
      </c>
    </row>
    <row r="18" spans="1:13" s="6" customFormat="1" ht="19.5" customHeight="1">
      <c r="A18" s="49">
        <f t="shared" si="1"/>
        <v>46363</v>
      </c>
      <c r="B18" s="52" t="str">
        <f t="shared" si="0"/>
        <v>月</v>
      </c>
      <c r="C18" s="55"/>
      <c r="D18" s="27"/>
      <c r="E18" s="24"/>
      <c r="F18" s="26"/>
      <c r="G18" s="117"/>
      <c r="H18" s="117"/>
      <c r="I18" s="117"/>
      <c r="J18" s="117"/>
      <c r="K18" s="118"/>
      <c r="L18" s="46"/>
      <c r="M18" t="s">
        <v>23</v>
      </c>
    </row>
    <row r="19" spans="1:13" ht="19.5" customHeight="1">
      <c r="A19" s="49">
        <f t="shared" si="1"/>
        <v>46364</v>
      </c>
      <c r="B19" s="52" t="str">
        <f t="shared" si="0"/>
        <v>火</v>
      </c>
      <c r="C19" s="54"/>
      <c r="D19" s="23"/>
      <c r="E19" s="24"/>
      <c r="F19" s="26"/>
      <c r="G19" s="117"/>
      <c r="H19" s="117"/>
      <c r="I19" s="117"/>
      <c r="J19" s="117"/>
      <c r="K19" s="118"/>
    </row>
    <row r="20" spans="1:13" ht="19.5" customHeight="1">
      <c r="A20" s="49">
        <f t="shared" si="1"/>
        <v>46365</v>
      </c>
      <c r="B20" s="52" t="str">
        <f t="shared" si="0"/>
        <v>水</v>
      </c>
      <c r="C20" s="54"/>
      <c r="D20" s="23"/>
      <c r="E20" s="24"/>
      <c r="F20" s="26"/>
      <c r="G20" s="117"/>
      <c r="H20" s="117"/>
      <c r="I20" s="117"/>
      <c r="J20" s="117"/>
      <c r="K20" s="118"/>
    </row>
    <row r="21" spans="1:13" ht="19.5" customHeight="1">
      <c r="A21" s="49">
        <f t="shared" si="1"/>
        <v>46366</v>
      </c>
      <c r="B21" s="52" t="str">
        <f t="shared" si="0"/>
        <v>木</v>
      </c>
      <c r="C21" s="54"/>
      <c r="D21" s="23"/>
      <c r="E21" s="24"/>
      <c r="F21" s="25"/>
      <c r="G21" s="117"/>
      <c r="H21" s="117"/>
      <c r="I21" s="117"/>
      <c r="J21" s="117"/>
      <c r="K21" s="118"/>
    </row>
    <row r="22" spans="1:13" ht="19.5" customHeight="1">
      <c r="A22" s="49">
        <f t="shared" si="1"/>
        <v>46367</v>
      </c>
      <c r="B22" s="52" t="str">
        <f t="shared" si="0"/>
        <v>金</v>
      </c>
      <c r="C22" s="54"/>
      <c r="D22" s="23"/>
      <c r="E22" s="24"/>
      <c r="F22" s="26"/>
      <c r="G22" s="117"/>
      <c r="H22" s="117"/>
      <c r="I22" s="117"/>
      <c r="J22" s="117"/>
      <c r="K22" s="118"/>
    </row>
    <row r="23" spans="1:13" ht="19.5" customHeight="1">
      <c r="A23" s="49">
        <f t="shared" si="1"/>
        <v>46368</v>
      </c>
      <c r="B23" s="52" t="str">
        <f t="shared" si="0"/>
        <v>土</v>
      </c>
      <c r="C23" s="54"/>
      <c r="D23" s="23"/>
      <c r="E23" s="24"/>
      <c r="F23" s="26"/>
      <c r="G23" s="117"/>
      <c r="H23" s="117"/>
      <c r="I23" s="117"/>
      <c r="J23" s="117"/>
      <c r="K23" s="118"/>
    </row>
    <row r="24" spans="1:13" s="6" customFormat="1" ht="19.5" customHeight="1">
      <c r="A24" s="49">
        <f t="shared" si="1"/>
        <v>46369</v>
      </c>
      <c r="B24" s="52" t="str">
        <f t="shared" si="0"/>
        <v>日</v>
      </c>
      <c r="C24" s="55"/>
      <c r="D24" s="27"/>
      <c r="E24" s="24"/>
      <c r="F24" s="26"/>
      <c r="G24" s="117"/>
      <c r="H24" s="117"/>
      <c r="I24" s="117"/>
      <c r="J24" s="117"/>
      <c r="K24" s="118"/>
      <c r="L24" s="46"/>
      <c r="M24"/>
    </row>
    <row r="25" spans="1:13" s="6" customFormat="1" ht="19.5" customHeight="1">
      <c r="A25" s="49">
        <f t="shared" si="1"/>
        <v>46370</v>
      </c>
      <c r="B25" s="52" t="str">
        <f t="shared" si="0"/>
        <v>月</v>
      </c>
      <c r="C25" s="55"/>
      <c r="D25" s="27"/>
      <c r="E25" s="24"/>
      <c r="F25" s="26"/>
      <c r="G25" s="117"/>
      <c r="H25" s="117"/>
      <c r="I25" s="117"/>
      <c r="J25" s="117"/>
      <c r="K25" s="118"/>
      <c r="L25" s="46"/>
      <c r="M25"/>
    </row>
    <row r="26" spans="1:13" ht="19.5" customHeight="1">
      <c r="A26" s="49">
        <f t="shared" si="1"/>
        <v>46371</v>
      </c>
      <c r="B26" s="52" t="str">
        <f t="shared" si="0"/>
        <v>火</v>
      </c>
      <c r="C26" s="54"/>
      <c r="D26" s="23"/>
      <c r="E26" s="24"/>
      <c r="F26" s="26"/>
      <c r="G26" s="117"/>
      <c r="H26" s="117"/>
      <c r="I26" s="117"/>
      <c r="J26" s="117"/>
      <c r="K26" s="118"/>
    </row>
    <row r="27" spans="1:13" ht="19.5" customHeight="1">
      <c r="A27" s="49">
        <f t="shared" si="1"/>
        <v>46372</v>
      </c>
      <c r="B27" s="52" t="str">
        <f t="shared" si="0"/>
        <v>水</v>
      </c>
      <c r="C27" s="54"/>
      <c r="D27" s="23"/>
      <c r="E27" s="24"/>
      <c r="F27" s="26"/>
      <c r="G27" s="117"/>
      <c r="H27" s="117"/>
      <c r="I27" s="117"/>
      <c r="J27" s="117"/>
      <c r="K27" s="118"/>
    </row>
    <row r="28" spans="1:13" ht="19.5" customHeight="1">
      <c r="A28" s="49">
        <f t="shared" si="1"/>
        <v>46373</v>
      </c>
      <c r="B28" s="52" t="str">
        <f t="shared" si="0"/>
        <v>木</v>
      </c>
      <c r="C28" s="54"/>
      <c r="D28" s="23"/>
      <c r="E28" s="24"/>
      <c r="F28" s="26"/>
      <c r="G28" s="117"/>
      <c r="H28" s="117"/>
      <c r="I28" s="117"/>
      <c r="J28" s="117"/>
      <c r="K28" s="118"/>
    </row>
    <row r="29" spans="1:13" ht="19.5" customHeight="1">
      <c r="A29" s="49">
        <f t="shared" si="1"/>
        <v>46374</v>
      </c>
      <c r="B29" s="52" t="str">
        <f t="shared" si="0"/>
        <v>金</v>
      </c>
      <c r="C29" s="54"/>
      <c r="D29" s="23"/>
      <c r="E29" s="24"/>
      <c r="F29" s="26"/>
      <c r="G29" s="117"/>
      <c r="H29" s="117"/>
      <c r="I29" s="117"/>
      <c r="J29" s="117"/>
      <c r="K29" s="118"/>
    </row>
    <row r="30" spans="1:13" ht="19.5" customHeight="1">
      <c r="A30" s="49">
        <f t="shared" si="1"/>
        <v>46375</v>
      </c>
      <c r="B30" s="52" t="str">
        <f t="shared" si="0"/>
        <v>土</v>
      </c>
      <c r="C30" s="54"/>
      <c r="D30" s="23"/>
      <c r="E30" s="24"/>
      <c r="F30" s="26"/>
      <c r="G30" s="117"/>
      <c r="H30" s="117"/>
      <c r="I30" s="117"/>
      <c r="J30" s="117"/>
      <c r="K30" s="118"/>
    </row>
    <row r="31" spans="1:13" s="6" customFormat="1" ht="19.5" customHeight="1">
      <c r="A31" s="49">
        <f t="shared" si="1"/>
        <v>46376</v>
      </c>
      <c r="B31" s="52" t="str">
        <f t="shared" si="0"/>
        <v>日</v>
      </c>
      <c r="C31" s="54"/>
      <c r="D31" s="23"/>
      <c r="E31" s="24"/>
      <c r="F31" s="26"/>
      <c r="G31" s="117"/>
      <c r="H31" s="117"/>
      <c r="I31" s="117"/>
      <c r="J31" s="117"/>
      <c r="K31" s="118"/>
      <c r="L31" s="46"/>
      <c r="M31"/>
    </row>
    <row r="32" spans="1:13" s="6" customFormat="1" ht="19.5" customHeight="1">
      <c r="A32" s="49">
        <f t="shared" si="1"/>
        <v>46377</v>
      </c>
      <c r="B32" s="52" t="str">
        <f t="shared" si="0"/>
        <v>月</v>
      </c>
      <c r="C32" s="55"/>
      <c r="D32" s="27"/>
      <c r="E32" s="24"/>
      <c r="F32" s="26"/>
      <c r="G32" s="117"/>
      <c r="H32" s="117"/>
      <c r="I32" s="117"/>
      <c r="J32" s="117"/>
      <c r="K32" s="118"/>
      <c r="L32" s="46"/>
      <c r="M32"/>
    </row>
    <row r="33" spans="1:13" ht="19.5" customHeight="1">
      <c r="A33" s="49">
        <f t="shared" si="1"/>
        <v>46378</v>
      </c>
      <c r="B33" s="52" t="str">
        <f t="shared" si="0"/>
        <v>火</v>
      </c>
      <c r="C33" s="54"/>
      <c r="D33" s="23"/>
      <c r="E33" s="24"/>
      <c r="F33" s="26"/>
      <c r="G33" s="117"/>
      <c r="H33" s="117"/>
      <c r="I33" s="117"/>
      <c r="J33" s="117"/>
      <c r="K33" s="118"/>
    </row>
    <row r="34" spans="1:13" ht="19.5" customHeight="1">
      <c r="A34" s="49">
        <f t="shared" si="1"/>
        <v>46379</v>
      </c>
      <c r="B34" s="52" t="str">
        <f t="shared" si="0"/>
        <v>水</v>
      </c>
      <c r="C34" s="54"/>
      <c r="D34" s="23"/>
      <c r="E34" s="24"/>
      <c r="F34" s="26"/>
      <c r="G34" s="117"/>
      <c r="H34" s="117"/>
      <c r="I34" s="117"/>
      <c r="J34" s="117"/>
      <c r="K34" s="118"/>
    </row>
    <row r="35" spans="1:13" ht="19.5" customHeight="1">
      <c r="A35" s="49">
        <f t="shared" si="1"/>
        <v>46380</v>
      </c>
      <c r="B35" s="52" t="str">
        <f t="shared" si="0"/>
        <v>木</v>
      </c>
      <c r="C35" s="54"/>
      <c r="D35" s="23"/>
      <c r="E35" s="24"/>
      <c r="F35" s="26"/>
      <c r="G35" s="117"/>
      <c r="H35" s="117"/>
      <c r="I35" s="117"/>
      <c r="J35" s="117"/>
      <c r="K35" s="118"/>
    </row>
    <row r="36" spans="1:13" ht="19.5" customHeight="1">
      <c r="A36" s="49">
        <f t="shared" si="1"/>
        <v>46381</v>
      </c>
      <c r="B36" s="52" t="str">
        <f t="shared" si="0"/>
        <v>金</v>
      </c>
      <c r="C36" s="54"/>
      <c r="D36" s="23"/>
      <c r="E36" s="24"/>
      <c r="F36" s="26"/>
      <c r="G36" s="117"/>
      <c r="H36" s="117"/>
      <c r="I36" s="117"/>
      <c r="J36" s="117"/>
      <c r="K36" s="118"/>
    </row>
    <row r="37" spans="1:13" ht="19.5" customHeight="1">
      <c r="A37" s="88">
        <f t="shared" si="1"/>
        <v>46382</v>
      </c>
      <c r="B37" s="89" t="str">
        <f t="shared" si="0"/>
        <v>土</v>
      </c>
      <c r="C37" s="96"/>
      <c r="D37" s="97"/>
      <c r="E37" s="98"/>
      <c r="F37" s="99"/>
      <c r="G37" s="203"/>
      <c r="H37" s="203"/>
      <c r="I37" s="203"/>
      <c r="J37" s="203"/>
      <c r="K37" s="204"/>
    </row>
    <row r="38" spans="1:13" s="82" customFormat="1" ht="19.5" customHeight="1">
      <c r="A38" s="88">
        <f t="shared" si="1"/>
        <v>46383</v>
      </c>
      <c r="B38" s="89" t="str">
        <f t="shared" si="0"/>
        <v>日</v>
      </c>
      <c r="C38" s="109"/>
      <c r="D38" s="110"/>
      <c r="E38" s="111"/>
      <c r="F38" s="112"/>
      <c r="G38" s="203"/>
      <c r="H38" s="203"/>
      <c r="I38" s="203"/>
      <c r="J38" s="203"/>
      <c r="K38" s="204"/>
      <c r="L38" s="81"/>
    </row>
    <row r="39" spans="1:13" s="84" customFormat="1" ht="19.5" customHeight="1">
      <c r="A39" s="88">
        <f t="shared" si="1"/>
        <v>46384</v>
      </c>
      <c r="B39" s="89" t="str">
        <f t="shared" si="0"/>
        <v>月</v>
      </c>
      <c r="C39" s="96"/>
      <c r="D39" s="97"/>
      <c r="E39" s="98"/>
      <c r="F39" s="99"/>
      <c r="G39" s="203" t="s">
        <v>44</v>
      </c>
      <c r="H39" s="203"/>
      <c r="I39" s="203"/>
      <c r="J39" s="203"/>
      <c r="K39" s="204"/>
      <c r="L39" s="83"/>
    </row>
    <row r="40" spans="1:13" s="84" customFormat="1" ht="19.5" customHeight="1">
      <c r="A40" s="88">
        <f t="shared" si="1"/>
        <v>46385</v>
      </c>
      <c r="B40" s="89" t="str">
        <f t="shared" si="0"/>
        <v>火</v>
      </c>
      <c r="C40" s="96"/>
      <c r="D40" s="97"/>
      <c r="E40" s="98"/>
      <c r="F40" s="99"/>
      <c r="G40" s="203" t="s">
        <v>36</v>
      </c>
      <c r="H40" s="203"/>
      <c r="I40" s="203"/>
      <c r="J40" s="203"/>
      <c r="K40" s="204"/>
      <c r="L40" s="83"/>
    </row>
    <row r="41" spans="1:13" ht="19.5" customHeight="1">
      <c r="A41" s="88">
        <f t="shared" si="1"/>
        <v>46386</v>
      </c>
      <c r="B41" s="89" t="str">
        <f t="shared" si="0"/>
        <v>水</v>
      </c>
      <c r="C41" s="96"/>
      <c r="D41" s="97"/>
      <c r="E41" s="98"/>
      <c r="F41" s="99"/>
      <c r="G41" s="203" t="s">
        <v>36</v>
      </c>
      <c r="H41" s="203"/>
      <c r="I41" s="203"/>
      <c r="J41" s="203"/>
      <c r="K41" s="204"/>
    </row>
    <row r="42" spans="1:13" ht="19.5" customHeight="1" thickBot="1">
      <c r="A42" s="88">
        <f t="shared" si="1"/>
        <v>46387</v>
      </c>
      <c r="B42" s="89" t="str">
        <f t="shared" si="0"/>
        <v>木</v>
      </c>
      <c r="C42" s="103"/>
      <c r="D42" s="104"/>
      <c r="E42" s="105"/>
      <c r="F42" s="106"/>
      <c r="G42" s="207" t="s">
        <v>36</v>
      </c>
      <c r="H42" s="207"/>
      <c r="I42" s="207"/>
      <c r="J42" s="207"/>
      <c r="K42" s="208"/>
    </row>
    <row r="43" spans="1:13" ht="19.5" customHeight="1" thickBot="1">
      <c r="A43" s="129" t="s">
        <v>29</v>
      </c>
      <c r="B43" s="130"/>
      <c r="C43" s="43"/>
      <c r="D43" s="44"/>
      <c r="E43" s="42">
        <f>SUM(E12:E42)</f>
        <v>0</v>
      </c>
      <c r="F43" s="1"/>
      <c r="G43" s="4"/>
      <c r="H43" s="4"/>
      <c r="I43" s="4"/>
      <c r="J43" s="4"/>
      <c r="K43" s="4"/>
    </row>
    <row r="44" spans="1:13" ht="19.5" customHeight="1" thickBot="1">
      <c r="A44" s="131"/>
      <c r="B44" s="132"/>
      <c r="C44" s="36">
        <f>A2</f>
        <v>46357</v>
      </c>
      <c r="D44" s="37" t="s">
        <v>24</v>
      </c>
      <c r="E44" s="38">
        <f>7.5*19</f>
        <v>142.5</v>
      </c>
      <c r="F44" s="1"/>
      <c r="G44" s="4"/>
      <c r="H44" s="4"/>
      <c r="I44" s="4"/>
      <c r="J44" s="4"/>
      <c r="K44" s="9" t="s">
        <v>28</v>
      </c>
    </row>
    <row r="45" spans="1:13" ht="18" customHeight="1" thickBot="1">
      <c r="A45" s="133"/>
      <c r="B45" s="134"/>
      <c r="C45" s="85"/>
      <c r="D45" s="86" t="s">
        <v>39</v>
      </c>
      <c r="E45" s="107">
        <f>E43-E44</f>
        <v>-142.5</v>
      </c>
      <c r="F45" s="11"/>
      <c r="K45" s="123"/>
    </row>
    <row r="46" spans="1:13" ht="18" customHeight="1" thickBot="1">
      <c r="B46" s="8"/>
      <c r="C46" s="17"/>
      <c r="D46" s="16"/>
      <c r="E46" s="10"/>
      <c r="F46" s="11"/>
      <c r="J46" s="1"/>
      <c r="K46" s="124"/>
    </row>
    <row r="47" spans="1:13" ht="18" customHeight="1">
      <c r="B47" s="8"/>
      <c r="C47" s="137" t="s">
        <v>12</v>
      </c>
      <c r="D47" s="119" t="s">
        <v>3</v>
      </c>
      <c r="E47" s="14" t="s">
        <v>9</v>
      </c>
      <c r="F47" s="31" t="s">
        <v>4</v>
      </c>
      <c r="K47" s="124"/>
    </row>
    <row r="48" spans="1:13" ht="18" customHeight="1">
      <c r="B48" s="8"/>
      <c r="C48" s="137"/>
      <c r="D48" s="120"/>
      <c r="E48" s="13" t="s">
        <v>10</v>
      </c>
      <c r="F48" s="32" t="s">
        <v>4</v>
      </c>
      <c r="K48" s="124"/>
      <c r="M48" s="3"/>
    </row>
    <row r="49" spans="1:13" ht="18" customHeight="1" thickBot="1">
      <c r="B49" s="8"/>
      <c r="C49" s="15" t="s">
        <v>12</v>
      </c>
      <c r="D49" s="121" t="s">
        <v>11</v>
      </c>
      <c r="E49" s="122"/>
      <c r="F49" s="33" t="s">
        <v>4</v>
      </c>
      <c r="K49" s="125"/>
      <c r="M49" s="3"/>
    </row>
    <row r="50" spans="1:13" ht="18" customHeight="1" thickBot="1">
      <c r="A50" s="48"/>
      <c r="B50" s="48"/>
      <c r="C50" s="48"/>
      <c r="D50" s="48"/>
      <c r="E50" s="48"/>
      <c r="F50" s="48"/>
      <c r="G50" s="48"/>
      <c r="H50" s="48"/>
      <c r="I50" s="48"/>
      <c r="M50" s="3"/>
    </row>
    <row r="51" spans="1:13" ht="18" customHeight="1" thickTop="1">
      <c r="A51"/>
      <c r="B51"/>
      <c r="C51" s="141" t="s">
        <v>30</v>
      </c>
      <c r="D51" s="126" t="s">
        <v>32</v>
      </c>
      <c r="E51" s="127"/>
      <c r="F51" s="128"/>
      <c r="G51" s="100">
        <v>46394</v>
      </c>
    </row>
    <row r="52" spans="1:13" ht="18" customHeight="1" thickBot="1">
      <c r="A52"/>
      <c r="B52"/>
      <c r="C52" s="142"/>
      <c r="D52" s="113" t="s">
        <v>31</v>
      </c>
      <c r="E52" s="114"/>
      <c r="F52" s="115"/>
      <c r="G52" s="101">
        <v>46399</v>
      </c>
    </row>
    <row r="53" spans="1:13" ht="14.25" customHeight="1" thickTop="1">
      <c r="A53" s="4"/>
      <c r="B53" s="18"/>
      <c r="C53" s="19"/>
      <c r="D53" s="19"/>
      <c r="E53" s="20"/>
    </row>
    <row r="54" spans="1:13" s="5" customFormat="1" ht="22.5" customHeight="1">
      <c r="A54" s="135" t="s">
        <v>33</v>
      </c>
      <c r="B54" s="136"/>
      <c r="C54" s="136"/>
      <c r="D54" s="136"/>
      <c r="E54" s="136"/>
      <c r="F54" s="136"/>
      <c r="G54" s="136"/>
      <c r="H54" s="136"/>
      <c r="I54" s="136"/>
      <c r="J54" s="136"/>
      <c r="K54" s="136"/>
      <c r="L54" s="47"/>
    </row>
    <row r="55" spans="1:13" s="5" customFormat="1" ht="22.5" customHeight="1">
      <c r="A55" s="136"/>
      <c r="B55" s="136"/>
      <c r="C55" s="136"/>
      <c r="D55" s="136"/>
      <c r="E55" s="136"/>
      <c r="F55" s="136"/>
      <c r="G55" s="136"/>
      <c r="H55" s="136"/>
      <c r="I55" s="136"/>
      <c r="J55" s="136"/>
      <c r="K55" s="136"/>
      <c r="L55" s="47"/>
    </row>
    <row r="56" spans="1:13" s="5" customFormat="1" ht="22.5" customHeight="1">
      <c r="A56" s="136"/>
      <c r="B56" s="136"/>
      <c r="C56" s="136"/>
      <c r="D56" s="136"/>
      <c r="E56" s="136"/>
      <c r="F56" s="136"/>
      <c r="G56" s="136"/>
      <c r="H56" s="136"/>
      <c r="I56" s="136"/>
      <c r="J56" s="136"/>
      <c r="K56" s="136"/>
      <c r="L56" s="47"/>
    </row>
    <row r="57" spans="1:13" s="5" customFormat="1" ht="22.5" customHeight="1">
      <c r="A57" s="136"/>
      <c r="B57" s="136"/>
      <c r="C57" s="136"/>
      <c r="D57" s="136"/>
      <c r="E57" s="136"/>
      <c r="F57" s="136"/>
      <c r="G57" s="136"/>
      <c r="H57" s="136"/>
      <c r="I57" s="136"/>
      <c r="J57" s="136"/>
      <c r="K57" s="136"/>
      <c r="L57" s="47"/>
    </row>
    <row r="58" spans="1:13" s="5" customFormat="1" ht="22.5" customHeight="1">
      <c r="A58" s="136"/>
      <c r="B58" s="136"/>
      <c r="C58" s="136"/>
      <c r="D58" s="136"/>
      <c r="E58" s="136"/>
      <c r="F58" s="136"/>
      <c r="G58" s="136"/>
      <c r="H58" s="136"/>
      <c r="I58" s="136"/>
      <c r="J58" s="136"/>
      <c r="K58" s="136"/>
      <c r="L58" s="47"/>
    </row>
    <row r="59" spans="1:13" s="5" customFormat="1" ht="22.5" customHeight="1">
      <c r="A59" s="136"/>
      <c r="B59" s="136"/>
      <c r="C59" s="136"/>
      <c r="D59" s="136"/>
      <c r="E59" s="136"/>
      <c r="F59" s="136"/>
      <c r="G59" s="136"/>
      <c r="H59" s="136"/>
      <c r="I59" s="136"/>
      <c r="J59" s="136"/>
      <c r="K59" s="136"/>
      <c r="L59" s="47"/>
    </row>
    <row r="60" spans="1:13" s="5" customFormat="1" ht="22.5" customHeight="1">
      <c r="A60" s="136"/>
      <c r="B60" s="136"/>
      <c r="C60" s="136"/>
      <c r="D60" s="136"/>
      <c r="E60" s="136"/>
      <c r="F60" s="136"/>
      <c r="G60" s="136"/>
      <c r="H60" s="136"/>
      <c r="I60" s="136"/>
      <c r="J60" s="136"/>
      <c r="K60" s="136"/>
      <c r="L60" s="47"/>
    </row>
    <row r="61" spans="1:13" s="5" customFormat="1" ht="96.75" customHeight="1">
      <c r="A61" s="136"/>
      <c r="B61" s="136"/>
      <c r="C61" s="136"/>
      <c r="D61" s="136"/>
      <c r="E61" s="136"/>
      <c r="F61" s="136"/>
      <c r="G61" s="136"/>
      <c r="H61" s="136"/>
      <c r="I61" s="136"/>
      <c r="J61" s="136"/>
      <c r="K61" s="136"/>
      <c r="L61" s="47"/>
    </row>
  </sheetData>
  <mergeCells count="61">
    <mergeCell ref="A54:K61"/>
    <mergeCell ref="G41:K41"/>
    <mergeCell ref="G42:K42"/>
    <mergeCell ref="C47:C48"/>
    <mergeCell ref="D47:D48"/>
    <mergeCell ref="D49:E49"/>
    <mergeCell ref="C51:C52"/>
    <mergeCell ref="D51:F51"/>
    <mergeCell ref="D52:F52"/>
    <mergeCell ref="K45:K49"/>
    <mergeCell ref="A43:B45"/>
    <mergeCell ref="G40:K40"/>
    <mergeCell ref="G29:K29"/>
    <mergeCell ref="G30:K30"/>
    <mergeCell ref="G31:K31"/>
    <mergeCell ref="G32:K32"/>
    <mergeCell ref="G33:K33"/>
    <mergeCell ref="G34:K34"/>
    <mergeCell ref="G35:K35"/>
    <mergeCell ref="G36:K36"/>
    <mergeCell ref="G37:K37"/>
    <mergeCell ref="G38:K38"/>
    <mergeCell ref="G39:K39"/>
    <mergeCell ref="G28:K28"/>
    <mergeCell ref="G17:K17"/>
    <mergeCell ref="G18:K18"/>
    <mergeCell ref="G19:K19"/>
    <mergeCell ref="G20:K20"/>
    <mergeCell ref="G21:K21"/>
    <mergeCell ref="G22:K22"/>
    <mergeCell ref="G23:K23"/>
    <mergeCell ref="G24:K24"/>
    <mergeCell ref="G25:K25"/>
    <mergeCell ref="G26:K26"/>
    <mergeCell ref="G27:K27"/>
    <mergeCell ref="G16:K16"/>
    <mergeCell ref="A10:A11"/>
    <mergeCell ref="B10:B11"/>
    <mergeCell ref="C10:C11"/>
    <mergeCell ref="D10:D11"/>
    <mergeCell ref="E10:E11"/>
    <mergeCell ref="F10:F11"/>
    <mergeCell ref="G10:K11"/>
    <mergeCell ref="G12:K12"/>
    <mergeCell ref="G13:K13"/>
    <mergeCell ref="G14:K14"/>
    <mergeCell ref="G15:K15"/>
    <mergeCell ref="G5:K5"/>
    <mergeCell ref="G6:K6"/>
    <mergeCell ref="A6:D6"/>
    <mergeCell ref="E6:F6"/>
    <mergeCell ref="J1:K1"/>
    <mergeCell ref="A2:K2"/>
    <mergeCell ref="A4:B4"/>
    <mergeCell ref="C4:D4"/>
    <mergeCell ref="E4:F4"/>
    <mergeCell ref="G4:I4"/>
    <mergeCell ref="J4:K4"/>
    <mergeCell ref="A5:B5"/>
    <mergeCell ref="C5:D5"/>
    <mergeCell ref="E5:F5"/>
  </mergeCells>
  <phoneticPr fontId="2"/>
  <conditionalFormatting sqref="A12:K42">
    <cfRule type="expression" dxfId="35" priority="13">
      <formula>$B12="祝"</formula>
    </cfRule>
    <cfRule type="expression" dxfId="34" priority="14">
      <formula>$B12="土"</formula>
    </cfRule>
    <cfRule type="expression" dxfId="33" priority="15">
      <formula>$B12="日"</formula>
    </cfRule>
  </conditionalFormatting>
  <conditionalFormatting sqref="C4:D4">
    <cfRule type="expression" dxfId="32" priority="12">
      <formula>$C$4&lt;&gt;""</formula>
    </cfRule>
  </conditionalFormatting>
  <conditionalFormatting sqref="C5:D5">
    <cfRule type="expression" dxfId="31" priority="11">
      <formula>$C$5&lt;&gt;""</formula>
    </cfRule>
  </conditionalFormatting>
  <conditionalFormatting sqref="G5">
    <cfRule type="expression" dxfId="30" priority="2">
      <formula>$G$5&lt;&gt;""</formula>
    </cfRule>
  </conditionalFormatting>
  <conditionalFormatting sqref="G6">
    <cfRule type="expression" dxfId="29" priority="1">
      <formula>$G$6&lt;&gt;""</formula>
    </cfRule>
  </conditionalFormatting>
  <conditionalFormatting sqref="G4:I4">
    <cfRule type="expression" dxfId="28" priority="10">
      <formula>$G$4&lt;&gt;""</formula>
    </cfRule>
  </conditionalFormatting>
  <dataValidations count="1">
    <dataValidation type="list" allowBlank="1" showInputMessage="1" showErrorMessage="1" sqref="F12:F44" xr:uid="{00000000-0002-0000-0800-000001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6" id="{31793255-8BCB-4D9E-B89F-8DF0D7ADCE0B}">
            <xm:f>'4月'!#REF!&lt;&gt;""</xm:f>
            <x14:dxf>
              <fill>
                <patternFill patternType="none">
                  <bgColor auto="1"/>
                </patternFill>
              </fill>
            </x14:dxf>
          </x14:cfRule>
          <xm:sqref>G7:I8</xm:sqref>
        </x14:conditionalFormatting>
      </x14:conditionalFormattings>
    </ext>
  </extLst>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高木 麻衣子(taka08-a)</cp:lastModifiedBy>
  <cp:lastPrinted>2023-05-16T07:36:00Z</cp:lastPrinted>
  <dcterms:created xsi:type="dcterms:W3CDTF">2013-02-15T03:45:25Z</dcterms:created>
  <dcterms:modified xsi:type="dcterms:W3CDTF">2026-03-17T04:17:57Z</dcterms:modified>
</cp:coreProperties>
</file>