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C:\Users\s18y13\Desktop\出勤表修正案\"/>
    </mc:Choice>
  </mc:AlternateContent>
  <xr:revisionPtr revIDLastSave="0" documentId="13_ncr:1_{A37D426E-FC16-4DDA-BCF9-880F9EA5361D}" xr6:coauthVersionLast="47" xr6:coauthVersionMax="47" xr10:uidLastSave="{00000000-0000-0000-0000-000000000000}"/>
  <bookViews>
    <workbookView xWindow="-120" yWindow="-120" windowWidth="29040" windowHeight="15720" xr2:uid="{1002D9D5-955F-4CBF-B439-CC1C22C78C4E}"/>
  </bookViews>
  <sheets>
    <sheet name="勤務登録画面" sheetId="1" r:id="rId1"/>
    <sheet name="印刷画面" sheetId="2" r:id="rId2"/>
    <sheet name="事務局使用欄 " sheetId="4" r:id="rId3"/>
  </sheets>
  <definedNames>
    <definedName name="_xlnm.Print_Area" localSheetId="1">印刷画面!$A$1:$O$89</definedName>
    <definedName name="_xlnm.Print_Area" localSheetId="0">勤務登録画面!$A$1:$V$61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25" i="1" l="1"/>
  <c r="P2" i="4"/>
  <c r="C16" i="4"/>
  <c r="C17" i="4" s="1"/>
  <c r="H8" i="4"/>
  <c r="I8" i="4" s="1"/>
  <c r="F8" i="4"/>
  <c r="H7" i="4"/>
  <c r="F7" i="4"/>
  <c r="C8" i="4"/>
  <c r="C5" i="4"/>
  <c r="C4" i="4"/>
  <c r="C6" i="4"/>
  <c r="C7" i="4"/>
  <c r="A55" i="1"/>
  <c r="B55" i="1" s="1"/>
  <c r="A54" i="1"/>
  <c r="B54" i="1" s="1"/>
  <c r="A53" i="1"/>
  <c r="B53" i="1" s="1"/>
  <c r="A52" i="1"/>
  <c r="B52" i="1" s="1"/>
  <c r="A51" i="1"/>
  <c r="B51" i="1" s="1"/>
  <c r="A50" i="1"/>
  <c r="B50" i="1" s="1"/>
  <c r="A49" i="1"/>
  <c r="B49" i="1" s="1"/>
  <c r="A48" i="1"/>
  <c r="B48" i="1" s="1"/>
  <c r="A47" i="1"/>
  <c r="B47" i="1" s="1"/>
  <c r="A46" i="1"/>
  <c r="B46" i="1" s="1"/>
  <c r="A45" i="1"/>
  <c r="B45" i="1" s="1"/>
  <c r="A44" i="1"/>
  <c r="B44" i="1" s="1"/>
  <c r="A43" i="1"/>
  <c r="B43" i="1" s="1"/>
  <c r="A42" i="1"/>
  <c r="B42" i="1" s="1"/>
  <c r="A41" i="1"/>
  <c r="B41" i="1" s="1"/>
  <c r="A40" i="1"/>
  <c r="B40" i="1" s="1"/>
  <c r="A39" i="1"/>
  <c r="B39" i="1" s="1"/>
  <c r="A38" i="1"/>
  <c r="B38" i="1" s="1"/>
  <c r="A37" i="1"/>
  <c r="B37" i="1" s="1"/>
  <c r="A36" i="1"/>
  <c r="A35" i="1"/>
  <c r="B35" i="1" s="1"/>
  <c r="A34" i="1"/>
  <c r="B34" i="1" s="1"/>
  <c r="A33" i="1"/>
  <c r="B33" i="1" s="1"/>
  <c r="A32" i="1"/>
  <c r="B32" i="1" s="1"/>
  <c r="A31" i="1"/>
  <c r="B31" i="1" s="1"/>
  <c r="A30" i="1"/>
  <c r="B30" i="1" s="1"/>
  <c r="A29" i="1"/>
  <c r="B29" i="1" s="1"/>
  <c r="A28" i="1"/>
  <c r="B28" i="1" s="1"/>
  <c r="A27" i="1"/>
  <c r="B27" i="1" s="1"/>
  <c r="A26" i="1"/>
  <c r="B26" i="1" s="1"/>
  <c r="A25" i="1"/>
  <c r="B25" i="1" s="1"/>
  <c r="B36" i="1"/>
  <c r="A1" i="2"/>
  <c r="K1" i="2" l="1"/>
  <c r="H14" i="2"/>
  <c r="M11" i="2"/>
  <c r="M10" i="2"/>
  <c r="M9" i="2"/>
  <c r="M8" i="2"/>
  <c r="I16" i="2"/>
  <c r="K55" i="1"/>
  <c r="P55" i="1" s="1"/>
  <c r="K54" i="1"/>
  <c r="M54" i="1" s="1"/>
  <c r="K53" i="1"/>
  <c r="N53" i="1" s="1"/>
  <c r="K52" i="1"/>
  <c r="P52" i="1" s="1"/>
  <c r="K51" i="1"/>
  <c r="P51" i="1" s="1"/>
  <c r="K50" i="1"/>
  <c r="P50" i="1" s="1"/>
  <c r="K49" i="1"/>
  <c r="N49" i="1" s="1"/>
  <c r="K48" i="1"/>
  <c r="O48" i="1" s="1"/>
  <c r="K47" i="1"/>
  <c r="P47" i="1" s="1"/>
  <c r="K46" i="1"/>
  <c r="P46" i="1" s="1"/>
  <c r="K45" i="1"/>
  <c r="M45" i="1" s="1"/>
  <c r="K44" i="1"/>
  <c r="O44" i="1" s="1"/>
  <c r="K43" i="1"/>
  <c r="P43" i="1" s="1"/>
  <c r="K42" i="1"/>
  <c r="M42" i="1" s="1"/>
  <c r="K41" i="1"/>
  <c r="M41" i="1" s="1"/>
  <c r="K40" i="1"/>
  <c r="P40" i="1" s="1"/>
  <c r="K39" i="1"/>
  <c r="P39" i="1" s="1"/>
  <c r="K38" i="1"/>
  <c r="P38" i="1" s="1"/>
  <c r="K37" i="1"/>
  <c r="N37" i="1" s="1"/>
  <c r="K36" i="1"/>
  <c r="N36" i="1" s="1"/>
  <c r="K35" i="1"/>
  <c r="P35" i="1" s="1"/>
  <c r="K34" i="1"/>
  <c r="P34" i="1" s="1"/>
  <c r="K33" i="1"/>
  <c r="M33" i="1" s="1"/>
  <c r="K32" i="1"/>
  <c r="O32" i="1" s="1"/>
  <c r="K31" i="1"/>
  <c r="O31" i="1" s="1"/>
  <c r="K30" i="1"/>
  <c r="P30" i="1" s="1"/>
  <c r="K29" i="1"/>
  <c r="M29" i="1" s="1"/>
  <c r="K28" i="1"/>
  <c r="P28" i="1" s="1"/>
  <c r="K27" i="1"/>
  <c r="P27" i="1" s="1"/>
  <c r="K26" i="1"/>
  <c r="P26" i="1" s="1"/>
  <c r="K25" i="1"/>
  <c r="P25" i="1" s="1"/>
  <c r="L45" i="1" l="1"/>
  <c r="T36" i="1"/>
  <c r="L47" i="1"/>
  <c r="L55" i="1"/>
  <c r="L31" i="1"/>
  <c r="L32" i="1"/>
  <c r="L53" i="1"/>
  <c r="L34" i="1"/>
  <c r="L52" i="1"/>
  <c r="L54" i="1"/>
  <c r="L33" i="1"/>
  <c r="L35" i="1"/>
  <c r="L41" i="1"/>
  <c r="L42" i="1"/>
  <c r="L40" i="1"/>
  <c r="L43" i="1"/>
  <c r="L28" i="1"/>
  <c r="L44" i="1"/>
  <c r="L29" i="1"/>
  <c r="L30" i="1"/>
  <c r="L46" i="1"/>
  <c r="L36" i="1"/>
  <c r="L48" i="1"/>
  <c r="T28" i="1"/>
  <c r="L37" i="1"/>
  <c r="L49" i="1"/>
  <c r="O50" i="1"/>
  <c r="L26" i="1"/>
  <c r="L38" i="1"/>
  <c r="L50" i="1"/>
  <c r="L27" i="1"/>
  <c r="L39" i="1"/>
  <c r="L51" i="1"/>
  <c r="P36" i="1"/>
  <c r="O40" i="1"/>
  <c r="T30" i="1"/>
  <c r="L25" i="1"/>
  <c r="M46" i="1"/>
  <c r="N46" i="1"/>
  <c r="N27" i="1"/>
  <c r="P48" i="1"/>
  <c r="O52" i="1"/>
  <c r="N33" i="1"/>
  <c r="V33" i="1" s="1"/>
  <c r="O33" i="1"/>
  <c r="N41" i="1"/>
  <c r="V41" i="1" s="1"/>
  <c r="M51" i="1"/>
  <c r="P33" i="1"/>
  <c r="M38" i="1"/>
  <c r="O41" i="1"/>
  <c r="O46" i="1"/>
  <c r="N51" i="1"/>
  <c r="N38" i="1"/>
  <c r="P41" i="1"/>
  <c r="O51" i="1"/>
  <c r="O27" i="1"/>
  <c r="M34" i="1"/>
  <c r="O38" i="1"/>
  <c r="N34" i="1"/>
  <c r="O34" i="1"/>
  <c r="M39" i="1"/>
  <c r="S33" i="1"/>
  <c r="N39" i="1"/>
  <c r="O39" i="1"/>
  <c r="N45" i="1"/>
  <c r="V45" i="1" s="1"/>
  <c r="O53" i="1"/>
  <c r="S45" i="1"/>
  <c r="P31" i="1"/>
  <c r="O45" i="1"/>
  <c r="M50" i="1"/>
  <c r="P53" i="1"/>
  <c r="S53" i="1"/>
  <c r="O36" i="1"/>
  <c r="P45" i="1"/>
  <c r="N50" i="1"/>
  <c r="N29" i="1"/>
  <c r="O29" i="1"/>
  <c r="P29" i="1"/>
  <c r="M27" i="1"/>
  <c r="M30" i="1"/>
  <c r="N30" i="1"/>
  <c r="P32" i="1"/>
  <c r="M35" i="1"/>
  <c r="O37" i="1"/>
  <c r="N42" i="1"/>
  <c r="V42" i="1" s="1"/>
  <c r="P44" i="1"/>
  <c r="M47" i="1"/>
  <c r="O49" i="1"/>
  <c r="N54" i="1"/>
  <c r="U54" i="1" s="1"/>
  <c r="M28" i="1"/>
  <c r="O30" i="1"/>
  <c r="N35" i="1"/>
  <c r="P37" i="1"/>
  <c r="M40" i="1"/>
  <c r="O42" i="1"/>
  <c r="N47" i="1"/>
  <c r="P49" i="1"/>
  <c r="M52" i="1"/>
  <c r="O54" i="1"/>
  <c r="T52" i="1"/>
  <c r="N28" i="1"/>
  <c r="O35" i="1"/>
  <c r="N40" i="1"/>
  <c r="P42" i="1"/>
  <c r="O47" i="1"/>
  <c r="N52" i="1"/>
  <c r="P54" i="1"/>
  <c r="M32" i="1"/>
  <c r="M44" i="1"/>
  <c r="T32" i="1"/>
  <c r="N32" i="1"/>
  <c r="M37" i="1"/>
  <c r="V37" i="1" s="1"/>
  <c r="N44" i="1"/>
  <c r="M49" i="1"/>
  <c r="V49" i="1" s="1"/>
  <c r="O28" i="1"/>
  <c r="M31" i="1"/>
  <c r="M43" i="1"/>
  <c r="M55" i="1"/>
  <c r="N31" i="1"/>
  <c r="M36" i="1"/>
  <c r="V36" i="1" s="1"/>
  <c r="N43" i="1"/>
  <c r="M48" i="1"/>
  <c r="N55" i="1"/>
  <c r="O43" i="1"/>
  <c r="N48" i="1"/>
  <c r="M53" i="1"/>
  <c r="V53" i="1" s="1"/>
  <c r="O55" i="1"/>
  <c r="M26" i="1"/>
  <c r="N26" i="1"/>
  <c r="O26" i="1"/>
  <c r="T55" i="1"/>
  <c r="N25" i="1"/>
  <c r="K57" i="1"/>
  <c r="T43" i="1"/>
  <c r="T31" i="1"/>
  <c r="S46" i="1"/>
  <c r="S34" i="1"/>
  <c r="T34" i="1"/>
  <c r="T35" i="1"/>
  <c r="S38" i="1"/>
  <c r="T50" i="1"/>
  <c r="T38" i="1"/>
  <c r="T51" i="1"/>
  <c r="T46" i="1"/>
  <c r="S50" i="1"/>
  <c r="T39" i="1"/>
  <c r="S37" i="1"/>
  <c r="T37" i="1"/>
  <c r="T47" i="1"/>
  <c r="S49" i="1"/>
  <c r="T49" i="1"/>
  <c r="T27" i="1"/>
  <c r="T44" i="1"/>
  <c r="T33" i="1"/>
  <c r="T42" i="1"/>
  <c r="T45" i="1"/>
  <c r="T54" i="1"/>
  <c r="S29" i="1"/>
  <c r="S41" i="1"/>
  <c r="T29" i="1"/>
  <c r="T41" i="1"/>
  <c r="T53" i="1"/>
  <c r="S30" i="1"/>
  <c r="S42" i="1"/>
  <c r="S54" i="1"/>
  <c r="S26" i="1"/>
  <c r="T26" i="1"/>
  <c r="S25" i="1"/>
  <c r="T25" i="1"/>
  <c r="S28" i="1"/>
  <c r="S32" i="1"/>
  <c r="S36" i="1"/>
  <c r="S40" i="1"/>
  <c r="S44" i="1"/>
  <c r="S48" i="1"/>
  <c r="S52" i="1"/>
  <c r="T40" i="1"/>
  <c r="T48" i="1"/>
  <c r="S27" i="1"/>
  <c r="S31" i="1"/>
  <c r="S35" i="1"/>
  <c r="S39" i="1"/>
  <c r="S43" i="1"/>
  <c r="S47" i="1"/>
  <c r="S51" i="1"/>
  <c r="S55" i="1"/>
  <c r="O25" i="1"/>
  <c r="V27" i="1" l="1"/>
  <c r="V28" i="1"/>
  <c r="V31" i="1"/>
  <c r="U42" i="1"/>
  <c r="V47" i="1"/>
  <c r="U50" i="1"/>
  <c r="V52" i="1"/>
  <c r="L57" i="1"/>
  <c r="V34" i="1"/>
  <c r="S57" i="1"/>
  <c r="U43" i="1"/>
  <c r="V43" i="1"/>
  <c r="V46" i="1"/>
  <c r="V48" i="1"/>
  <c r="V44" i="1"/>
  <c r="V39" i="1"/>
  <c r="U38" i="1"/>
  <c r="V38" i="1"/>
  <c r="V32" i="1"/>
  <c r="U47" i="1"/>
  <c r="V35" i="1"/>
  <c r="U51" i="1"/>
  <c r="V51" i="1"/>
  <c r="V55" i="1"/>
  <c r="V40" i="1"/>
  <c r="V50" i="1"/>
  <c r="V54" i="1"/>
  <c r="V26" i="1"/>
  <c r="V30" i="1"/>
  <c r="U29" i="1"/>
  <c r="V29" i="1"/>
  <c r="V25" i="1"/>
  <c r="U31" i="1"/>
  <c r="O57" i="1"/>
  <c r="M2" i="4" s="1"/>
  <c r="P57" i="1"/>
  <c r="N2" i="4" s="1"/>
  <c r="U26" i="1"/>
  <c r="U48" i="1"/>
  <c r="U46" i="1"/>
  <c r="U52" i="1"/>
  <c r="U53" i="1"/>
  <c r="U55" i="1"/>
  <c r="U49" i="1"/>
  <c r="U45" i="1"/>
  <c r="U25" i="1"/>
  <c r="U33" i="1"/>
  <c r="U32" i="1"/>
  <c r="U37" i="1"/>
  <c r="N57" i="1"/>
  <c r="U34" i="1"/>
  <c r="U41" i="1"/>
  <c r="U35" i="1"/>
  <c r="U27" i="1"/>
  <c r="M57" i="1"/>
  <c r="U36" i="1"/>
  <c r="U28" i="1"/>
  <c r="U30" i="1"/>
  <c r="U39" i="1"/>
  <c r="U44" i="1"/>
  <c r="U40" i="1"/>
  <c r="T57" i="1" l="1"/>
  <c r="E5" i="4" s="1"/>
  <c r="E4" i="4" s="1"/>
  <c r="V57" i="1"/>
  <c r="U57" i="1"/>
  <c r="C14" i="2"/>
  <c r="D12" i="2"/>
  <c r="D11" i="2"/>
  <c r="D10" i="2"/>
  <c r="D9" i="2"/>
  <c r="H5" i="4" l="1"/>
  <c r="F5" i="4"/>
  <c r="H4" i="4"/>
  <c r="F4" i="4"/>
  <c r="E6" i="4"/>
  <c r="H6" i="4" l="1"/>
  <c r="I4" i="4" s="1"/>
  <c r="K4" i="4" s="1"/>
  <c r="F6" i="4"/>
</calcChain>
</file>

<file path=xl/sharedStrings.xml><?xml version="1.0" encoding="utf-8"?>
<sst xmlns="http://schemas.openxmlformats.org/spreadsheetml/2006/main" count="159" uniqueCount="94">
  <si>
    <t>管理者
サイン・印</t>
    <phoneticPr fontId="1"/>
  </si>
  <si>
    <t>～</t>
    <phoneticPr fontId="1"/>
  </si>
  <si>
    <t>時間合計</t>
    <rPh sb="0" eb="2">
      <t>ジカン</t>
    </rPh>
    <rPh sb="2" eb="4">
      <t>ゴウケイ</t>
    </rPh>
    <phoneticPr fontId="1"/>
  </si>
  <si>
    <t>提出日</t>
    <rPh sb="0" eb="3">
      <t>テイシュツビ</t>
    </rPh>
    <phoneticPr fontId="1"/>
  </si>
  <si>
    <t>*科研費あるいは研究高度化推進制度などの共同研究の場合は研究代表者名を記入してください。</t>
  </si>
  <si>
    <t>時給：</t>
    <rPh sb="0" eb="2">
      <t>ジキュウ</t>
    </rPh>
    <phoneticPr fontId="1"/>
  </si>
  <si>
    <t>実働時間計：</t>
    <rPh sb="0" eb="2">
      <t>ジツドウ</t>
    </rPh>
    <rPh sb="2" eb="4">
      <t>ジカン</t>
    </rPh>
    <rPh sb="4" eb="5">
      <t>ケイ</t>
    </rPh>
    <phoneticPr fontId="1"/>
  </si>
  <si>
    <t>総日数：</t>
    <rPh sb="0" eb="1">
      <t>ソウ</t>
    </rPh>
    <rPh sb="1" eb="3">
      <t>ニッスウ</t>
    </rPh>
    <phoneticPr fontId="1"/>
  </si>
  <si>
    <t>合計金額</t>
    <rPh sb="0" eb="4">
      <t>ゴウケイキンガク</t>
    </rPh>
    <phoneticPr fontId="1"/>
  </si>
  <si>
    <t>通常</t>
    <rPh sb="0" eb="2">
      <t>ツウジョウ</t>
    </rPh>
    <phoneticPr fontId="1"/>
  </si>
  <si>
    <t>×</t>
    <phoneticPr fontId="1"/>
  </si>
  <si>
    <t>割増</t>
    <rPh sb="0" eb="2">
      <t>ワリマシ</t>
    </rPh>
    <phoneticPr fontId="1"/>
  </si>
  <si>
    <t>深夜</t>
    <rPh sb="0" eb="2">
      <t>シンヤ</t>
    </rPh>
    <phoneticPr fontId="1"/>
  </si>
  <si>
    <t>①時給を入力　（数字のみ）</t>
    <rPh sb="1" eb="3">
      <t>ジキュウ</t>
    </rPh>
    <rPh sb="4" eb="6">
      <t>ニュウリョク</t>
    </rPh>
    <rPh sb="8" eb="10">
      <t>スウジ</t>
    </rPh>
    <phoneticPr fontId="1"/>
  </si>
  <si>
    <t>　※支払（振込）金額の数式は税引きとなっていますので、適宜修正してください。</t>
    <rPh sb="2" eb="4">
      <t>シハライ</t>
    </rPh>
    <rPh sb="5" eb="7">
      <t>フリコミ</t>
    </rPh>
    <rPh sb="8" eb="10">
      <t>キンガク</t>
    </rPh>
    <rPh sb="11" eb="13">
      <t>スウシキ</t>
    </rPh>
    <rPh sb="14" eb="16">
      <t>ゼイビ</t>
    </rPh>
    <rPh sb="27" eb="29">
      <t>テキギ</t>
    </rPh>
    <rPh sb="29" eb="31">
      <t>シュウセイ</t>
    </rPh>
    <phoneticPr fontId="1"/>
  </si>
  <si>
    <t>勤務登録画面</t>
    <phoneticPr fontId="1"/>
  </si>
  <si>
    <t>①日々の勤務終了後、作業内容と時間を記録してください</t>
    <phoneticPr fontId="1"/>
  </si>
  <si>
    <r>
      <t xml:space="preserve">
</t>
    </r>
    <r>
      <rPr>
        <b/>
        <sz val="9"/>
        <color theme="1"/>
        <rFont val="ＭＳ Ｐゴシック"/>
        <family val="3"/>
        <charset val="128"/>
      </rPr>
      <t>　</t>
    </r>
    <r>
      <rPr>
        <sz val="9"/>
        <color theme="1"/>
        <rFont val="ＭＳ Ｐゴシック"/>
        <family val="3"/>
        <charset val="128"/>
      </rPr>
      <t xml:space="preserve">
</t>
    </r>
    <r>
      <rPr>
        <b/>
        <sz val="9"/>
        <color theme="1"/>
        <rFont val="ＭＳ Ｐゴシック"/>
        <family val="3"/>
        <charset val="128"/>
      </rPr>
      <t xml:space="preserve">
　</t>
    </r>
    <rPh sb="0" eb="2">
      <t>ヒビキンムサイシュウ</t>
    </rPh>
    <phoneticPr fontId="1"/>
  </si>
  <si>
    <r>
      <t>②当月の最終勤務終了後、</t>
    </r>
    <r>
      <rPr>
        <sz val="11"/>
        <color rgb="FFFF0000"/>
        <rFont val="ＭＳ Ｐゴシック"/>
        <family val="3"/>
        <charset val="128"/>
      </rPr>
      <t>印刷画面シートに必要事項を入力</t>
    </r>
    <r>
      <rPr>
        <sz val="11"/>
        <color theme="1"/>
        <rFont val="ＭＳ Ｐゴシック"/>
        <family val="3"/>
        <charset val="128"/>
      </rPr>
      <t>し、メール添付で受入教員まで提出してください</t>
    </r>
    <phoneticPr fontId="1"/>
  </si>
  <si>
    <t>印刷画面シートへ切り替える</t>
    <rPh sb="0" eb="2">
      <t>インサツ</t>
    </rPh>
    <rPh sb="2" eb="4">
      <t>ガメン</t>
    </rPh>
    <rPh sb="8" eb="9">
      <t>キ</t>
    </rPh>
    <rPh sb="10" eb="11">
      <t>カ</t>
    </rPh>
    <phoneticPr fontId="1"/>
  </si>
  <si>
    <t>執行予算</t>
    <rPh sb="0" eb="4">
      <t>シッコウヨサン</t>
    </rPh>
    <phoneticPr fontId="1"/>
  </si>
  <si>
    <t>BCM予算コード</t>
  </si>
  <si>
    <t>BCM予算コード名称</t>
    <phoneticPr fontId="1"/>
  </si>
  <si>
    <t>（研究費以外の場合のみ）
予算名称</t>
    <phoneticPr fontId="1"/>
  </si>
  <si>
    <t>雇用番号</t>
    <rPh sb="0" eb="2">
      <t>コヨウ</t>
    </rPh>
    <rPh sb="2" eb="4">
      <t>バンゴウ</t>
    </rPh>
    <phoneticPr fontId="1"/>
  </si>
  <si>
    <t>（窓口受付時のみ）本人確認</t>
    <phoneticPr fontId="1"/>
  </si>
  <si>
    <t>確認日時・身分証明書</t>
  </si>
  <si>
    <t>確認担当者</t>
  </si>
  <si>
    <t>　月　　　　　日　　　　　　：</t>
    <rPh sb="1" eb="2">
      <t>ツキ</t>
    </rPh>
    <rPh sb="7" eb="8">
      <t>ニチ</t>
    </rPh>
    <phoneticPr fontId="1"/>
  </si>
  <si>
    <t>研究代表者
氏　　　　名</t>
    <phoneticPr fontId="1"/>
  </si>
  <si>
    <t>事務局宛
通 信 欄</t>
    <phoneticPr fontId="1"/>
  </si>
  <si>
    <r>
      <t xml:space="preserve">作業内容
</t>
    </r>
    <r>
      <rPr>
        <sz val="9"/>
        <color rgb="FFFF0000"/>
        <rFont val="ＭＳ Ｐゴシック"/>
        <family val="3"/>
        <charset val="128"/>
      </rPr>
      <t>※主たる就業場所以外での勤務は（）書きで場所を追記ください。（略称可）</t>
    </r>
    <rPh sb="0" eb="2">
      <t>サギョウ</t>
    </rPh>
    <rPh sb="2" eb="4">
      <t>ナイヨウ</t>
    </rPh>
    <phoneticPr fontId="1"/>
  </si>
  <si>
    <t>※　担当研究者（受入れ教員）または作業指揮（管理）者からリサーチオフィスの予算管理窓口担当者へメール添付（被雇用者及び管理者の自署・押印不要）での提出でも
　   可能とします。管理者は被雇用者の出勤簿提出を受けて内容を確認のうえ、リサーチオフィスの予算理窓口担当者へ提出してください。</t>
    <phoneticPr fontId="1"/>
  </si>
  <si>
    <t>予算執行権限者氏名</t>
    <phoneticPr fontId="1"/>
  </si>
  <si>
    <t>※　この出勤表は月単位で、月の勤務終了日か遅くとも翌月１日までに、被雇用者（作業従事者)が身分証明書（学生証等）を持参のうえ各リサーチオフィスの窓口に提出して
　   ください。また、個々の雇用契約書に週当たりの勤務日数が個別に定められていますので、必ずご確認ください。</t>
    <phoneticPr fontId="1"/>
  </si>
  <si>
    <t>月　　　日</t>
    <rPh sb="0" eb="1">
      <t>ツキ</t>
    </rPh>
    <rPh sb="4" eb="5">
      <t>ニチ</t>
    </rPh>
    <phoneticPr fontId="1"/>
  </si>
  <si>
    <t>本人確認</t>
    <rPh sb="0" eb="4">
      <t>ホンニンカクニン</t>
    </rPh>
    <phoneticPr fontId="1"/>
  </si>
  <si>
    <t>年休付与日数</t>
    <rPh sb="0" eb="6">
      <t>ネンキュウフヨニッスウ</t>
    </rPh>
    <phoneticPr fontId="1"/>
  </si>
  <si>
    <t>前月末残日数</t>
    <rPh sb="0" eb="3">
      <t>ゼンゲツマツ</t>
    </rPh>
    <rPh sb="3" eb="6">
      <t>ザンニッスウ</t>
    </rPh>
    <phoneticPr fontId="1"/>
  </si>
  <si>
    <t>残日数</t>
    <rPh sb="0" eb="3">
      <t>ザンニッスウ</t>
    </rPh>
    <phoneticPr fontId="1"/>
  </si>
  <si>
    <t>日</t>
    <rPh sb="0" eb="1">
      <t>ヒ</t>
    </rPh>
    <phoneticPr fontId="1"/>
  </si>
  <si>
    <t>今月取得日数</t>
    <rPh sb="0" eb="2">
      <t>コンゲツ</t>
    </rPh>
    <rPh sb="2" eb="4">
      <t>シュトク</t>
    </rPh>
    <rPh sb="4" eb="6">
      <t>ニッスウ</t>
    </rPh>
    <phoneticPr fontId="1"/>
  </si>
  <si>
    <t>（研究費以外の場合のみ）予算名称</t>
    <phoneticPr fontId="1"/>
  </si>
  <si>
    <t>研究代表者氏名</t>
    <rPh sb="0" eb="5">
      <t>ケンキュウダイヒョウシャ</t>
    </rPh>
    <rPh sb="5" eb="7">
      <t>シメイ</t>
    </rPh>
    <phoneticPr fontId="1"/>
  </si>
  <si>
    <t>上記、他の勤務と重複していないことを確認しました　</t>
    <phoneticPr fontId="1"/>
  </si>
  <si>
    <t>《 年休取得時 》</t>
    <rPh sb="2" eb="3">
      <t>ネン</t>
    </rPh>
    <phoneticPr fontId="1"/>
  </si>
  <si>
    <t>作業内容欄に「年休」と入力してください</t>
    <rPh sb="7" eb="8">
      <t>ネン</t>
    </rPh>
    <phoneticPr fontId="1"/>
  </si>
  <si>
    <t>※年休取得日の勤務時間数の入力は不要です</t>
    <rPh sb="1" eb="2">
      <t>ネン</t>
    </rPh>
    <phoneticPr fontId="1"/>
  </si>
  <si>
    <t>【以下事務局処理欄】　　　※本書に記載された個人情報は賃金支払に関する業務に使用し、保管期間経過後は本学にて破棄します。</t>
    <phoneticPr fontId="1"/>
  </si>
  <si>
    <t>　※年休分は反映されませんので、別途計算する必要があります。</t>
    <rPh sb="2" eb="4">
      <t>ネンキュウ</t>
    </rPh>
    <rPh sb="4" eb="5">
      <t>ブン</t>
    </rPh>
    <rPh sb="6" eb="8">
      <t>ハンエイ</t>
    </rPh>
    <rPh sb="16" eb="18">
      <t>ベット</t>
    </rPh>
    <rPh sb="18" eb="20">
      <t>ケイサン</t>
    </rPh>
    <rPh sb="22" eb="24">
      <t>ヒツヨウ</t>
    </rPh>
    <phoneticPr fontId="1"/>
  </si>
  <si>
    <t>支払（振込）額</t>
    <rPh sb="0" eb="2">
      <t>シハライ</t>
    </rPh>
    <rPh sb="3" eb="5">
      <t>フリコミ</t>
    </rPh>
    <rPh sb="6" eb="7">
      <t>ガク</t>
    </rPh>
    <phoneticPr fontId="1"/>
  </si>
  <si>
    <t>支払区分</t>
    <phoneticPr fontId="1"/>
  </si>
  <si>
    <t>給与合算・アルバイト給与合算・日額丙</t>
    <phoneticPr fontId="1"/>
  </si>
  <si>
    <t>源泉税</t>
    <rPh sb="0" eb="3">
      <t>ゲンセンゼイ</t>
    </rPh>
    <phoneticPr fontId="1"/>
  </si>
  <si>
    <t>実働時間</t>
    <rPh sb="0" eb="2">
      <t>ジツドウ</t>
    </rPh>
    <rPh sb="2" eb="4">
      <t>ジカン</t>
    </rPh>
    <phoneticPr fontId="1"/>
  </si>
  <si>
    <t>休憩時間</t>
    <rPh sb="0" eb="2">
      <t>キュウケイ</t>
    </rPh>
    <rPh sb="2" eb="4">
      <t>ジカン</t>
    </rPh>
    <phoneticPr fontId="1"/>
  </si>
  <si>
    <t>実働分</t>
    <rPh sb="0" eb="2">
      <t>ジツドウ</t>
    </rPh>
    <rPh sb="2" eb="3">
      <t>フン</t>
    </rPh>
    <phoneticPr fontId="1"/>
  </si>
  <si>
    <t>早朝分</t>
    <rPh sb="0" eb="2">
      <t>ソウチョウ</t>
    </rPh>
    <rPh sb="2" eb="3">
      <t>フン</t>
    </rPh>
    <phoneticPr fontId="1"/>
  </si>
  <si>
    <t>深夜分</t>
    <rPh sb="0" eb="2">
      <t>シンヤ</t>
    </rPh>
    <rPh sb="2" eb="3">
      <t>フン</t>
    </rPh>
    <phoneticPr fontId="1"/>
  </si>
  <si>
    <t>8時間を超えることによる割増</t>
    <rPh sb="1" eb="3">
      <t>ジカン</t>
    </rPh>
    <rPh sb="4" eb="5">
      <t>コ</t>
    </rPh>
    <rPh sb="12" eb="14">
      <t>ワリマシ</t>
    </rPh>
    <phoneticPr fontId="1"/>
  </si>
  <si>
    <t>深夜勤務による割増</t>
    <rPh sb="0" eb="2">
      <t>シンヤ</t>
    </rPh>
    <rPh sb="2" eb="4">
      <t>キンム</t>
    </rPh>
    <rPh sb="7" eb="9">
      <t>ワリマシ</t>
    </rPh>
    <phoneticPr fontId="1"/>
  </si>
  <si>
    <t>勤務時間帯
（開始時刻～終了時刻）</t>
    <rPh sb="0" eb="2">
      <t>キンム</t>
    </rPh>
    <rPh sb="2" eb="5">
      <t>ジカンタイ</t>
    </rPh>
    <rPh sb="7" eb="9">
      <t>カイシ</t>
    </rPh>
    <rPh sb="9" eb="11">
      <t>ジコク</t>
    </rPh>
    <rPh sb="12" eb="14">
      <t>シュウリョウ</t>
    </rPh>
    <rPh sb="14" eb="16">
      <t>ジコク</t>
    </rPh>
    <phoneticPr fontId="1"/>
  </si>
  <si>
    <t>時</t>
    <rPh sb="0" eb="1">
      <t>ジ</t>
    </rPh>
    <phoneticPr fontId="1"/>
  </si>
  <si>
    <t>分</t>
    <rPh sb="0" eb="1">
      <t>フン</t>
    </rPh>
    <phoneticPr fontId="1"/>
  </si>
  <si>
    <t>時間</t>
    <rPh sb="0" eb="2">
      <t>ジカン</t>
    </rPh>
    <phoneticPr fontId="1"/>
  </si>
  <si>
    <t>割増分</t>
    <rPh sb="0" eb="2">
      <t>ワリマシ</t>
    </rPh>
    <rPh sb="2" eb="3">
      <t>フン</t>
    </rPh>
    <phoneticPr fontId="1"/>
  </si>
  <si>
    <t>被雇用者(作業従事者)　　　氏名：</t>
    <phoneticPr fontId="1"/>
  </si>
  <si>
    <t>（印字して提出する際は自署・押印）</t>
    <rPh sb="1" eb="3">
      <t>インジ</t>
    </rPh>
    <rPh sb="5" eb="7">
      <t>テイシュツ</t>
    </rPh>
    <rPh sb="9" eb="10">
      <t>サイ</t>
    </rPh>
    <rPh sb="11" eb="13">
      <t>ジショ</t>
    </rPh>
    <rPh sb="14" eb="16">
      <t>オウイン</t>
    </rPh>
    <phoneticPr fontId="1"/>
  </si>
  <si>
    <t>被雇用者（作業従事者）氏名</t>
    <rPh sb="0" eb="4">
      <t>ヒコヨウシャ</t>
    </rPh>
    <rPh sb="5" eb="7">
      <t>サギョウ</t>
    </rPh>
    <rPh sb="7" eb="10">
      <t>ジュウジシャ</t>
    </rPh>
    <rPh sb="11" eb="13">
      <t>シメイ</t>
    </rPh>
    <phoneticPr fontId="1"/>
  </si>
  <si>
    <t xml:space="preserve"> </t>
    <phoneticPr fontId="1"/>
  </si>
  <si>
    <t>法定休日出勤による割増</t>
    <rPh sb="0" eb="6">
      <t>ホウテイキュウジツシュッキン</t>
    </rPh>
    <rPh sb="9" eb="11">
      <t>ワリマシ</t>
    </rPh>
    <phoneticPr fontId="1"/>
  </si>
  <si>
    <t>=</t>
    <phoneticPr fontId="1"/>
  </si>
  <si>
    <t>②法定休日出勤による割増がある場合は、E7セル,F7セルに時間,分を入力</t>
    <rPh sb="1" eb="5">
      <t>ホウテイキュウジツ</t>
    </rPh>
    <rPh sb="5" eb="7">
      <t>シュッキン</t>
    </rPh>
    <rPh sb="10" eb="12">
      <t>ワリマシ</t>
    </rPh>
    <rPh sb="15" eb="17">
      <t>バアイ</t>
    </rPh>
    <rPh sb="29" eb="31">
      <t>ジカン</t>
    </rPh>
    <rPh sb="32" eb="33">
      <t>フン</t>
    </rPh>
    <rPh sb="34" eb="36">
      <t>ニュウリョク</t>
    </rPh>
    <phoneticPr fontId="1"/>
  </si>
  <si>
    <t>有給休暇による支払</t>
    <rPh sb="0" eb="4">
      <t>ユウキュウキュウカ</t>
    </rPh>
    <rPh sb="7" eb="9">
      <t>シハライ</t>
    </rPh>
    <phoneticPr fontId="1"/>
  </si>
  <si>
    <t>③有給休暇取得に伴う支払がある場合は、E8セル,F8セルに時間,分を入力</t>
    <rPh sb="1" eb="5">
      <t>ユウキュウキュウカ</t>
    </rPh>
    <rPh sb="5" eb="7">
      <t>シュトク</t>
    </rPh>
    <rPh sb="8" eb="9">
      <t>トモナ</t>
    </rPh>
    <rPh sb="10" eb="12">
      <t>シハライ</t>
    </rPh>
    <rPh sb="15" eb="17">
      <t>バアイ</t>
    </rPh>
    <rPh sb="29" eb="31">
      <t>ジカン</t>
    </rPh>
    <rPh sb="32" eb="33">
      <t>フン</t>
    </rPh>
    <rPh sb="34" eb="36">
      <t>ニュウリョク</t>
    </rPh>
    <phoneticPr fontId="1"/>
  </si>
  <si>
    <t>　以下の表にも入力する</t>
    <rPh sb="1" eb="3">
      <t>イカ</t>
    </rPh>
    <rPh sb="4" eb="5">
      <t>ヒョウ</t>
    </rPh>
    <rPh sb="7" eb="9">
      <t>ニュウリョク</t>
    </rPh>
    <phoneticPr fontId="1"/>
  </si>
  <si>
    <t>④FB払い（日額丙）の場合、源泉税を入力</t>
    <rPh sb="3" eb="4">
      <t>ハラ</t>
    </rPh>
    <rPh sb="6" eb="8">
      <t>ニチガク</t>
    </rPh>
    <rPh sb="8" eb="9">
      <t>ヘイ</t>
    </rPh>
    <rPh sb="11" eb="13">
      <t>バアイ</t>
    </rPh>
    <rPh sb="14" eb="16">
      <t>ゲンセン</t>
    </rPh>
    <rPh sb="16" eb="17">
      <t>ゼイ</t>
    </rPh>
    <rPh sb="18" eb="20">
      <t>ニュウリョク</t>
    </rPh>
    <phoneticPr fontId="1"/>
  </si>
  <si>
    <t>⑤上記以外は自動入力、自動計算されます。</t>
    <rPh sb="1" eb="3">
      <t>ジョウキ</t>
    </rPh>
    <rPh sb="3" eb="5">
      <t>イガイ</t>
    </rPh>
    <rPh sb="6" eb="8">
      <t>ジドウ</t>
    </rPh>
    <rPh sb="8" eb="10">
      <t>ニュウリョク</t>
    </rPh>
    <rPh sb="11" eb="13">
      <t>ジドウ</t>
    </rPh>
    <rPh sb="13" eb="15">
      <t>ケイサン</t>
    </rPh>
    <phoneticPr fontId="1"/>
  </si>
  <si>
    <t>⑥内容を確認し、印刷画面シートから印刷する</t>
    <rPh sb="1" eb="3">
      <t>ナイヨウ</t>
    </rPh>
    <rPh sb="4" eb="6">
      <t>カクニン</t>
    </rPh>
    <rPh sb="8" eb="10">
      <t>インサツ</t>
    </rPh>
    <rPh sb="10" eb="12">
      <t>ガメン</t>
    </rPh>
    <rPh sb="17" eb="19">
      <t>インサツ</t>
    </rPh>
    <phoneticPr fontId="1"/>
  </si>
  <si>
    <t>《執行予算》</t>
    <rPh sb="1" eb="5">
      <t>シッコウヨサン</t>
    </rPh>
    <phoneticPr fontId="1"/>
  </si>
  <si>
    <t>《被雇用者》</t>
    <rPh sb="1" eb="5">
      <t>ヒコヨウシャ</t>
    </rPh>
    <phoneticPr fontId="1"/>
  </si>
  <si>
    <t>《事務局宛連絡事項》</t>
    <rPh sb="1" eb="4">
      <t>ジムキョク</t>
    </rPh>
    <rPh sb="4" eb="5">
      <t>アテ</t>
    </rPh>
    <rPh sb="5" eb="7">
      <t>レンラク</t>
    </rPh>
    <rPh sb="7" eb="9">
      <t>ジコウ</t>
    </rPh>
    <phoneticPr fontId="1"/>
  </si>
  <si>
    <t>　</t>
    <phoneticPr fontId="1"/>
  </si>
  <si>
    <t>勤務報告対象年月</t>
    <rPh sb="0" eb="8">
      <t>キンムホウコクタイショウネンゲツ</t>
    </rPh>
    <phoneticPr fontId="1"/>
  </si>
  <si>
    <t>年</t>
    <rPh sb="0" eb="1">
      <t>ネン</t>
    </rPh>
    <phoneticPr fontId="1"/>
  </si>
  <si>
    <t>月</t>
    <rPh sb="0" eb="1">
      <t>ツキ</t>
    </rPh>
    <phoneticPr fontId="1"/>
  </si>
  <si>
    <r>
      <t>※　実働時間は</t>
    </r>
    <r>
      <rPr>
        <sz val="9"/>
        <color rgb="FFFF0000"/>
        <rFont val="ＭＳ Ｐゴシック"/>
        <family val="3"/>
        <charset val="128"/>
      </rPr>
      <t>1分</t>
    </r>
    <r>
      <rPr>
        <sz val="9"/>
        <color theme="1"/>
        <rFont val="ＭＳ Ｐゴシック"/>
        <family val="3"/>
        <charset val="128"/>
      </rPr>
      <t>単位としてください（端数切上げ）。　※週の起算日は</t>
    </r>
    <r>
      <rPr>
        <sz val="9"/>
        <color rgb="FFFF0000"/>
        <rFont val="ＭＳ Ｐゴシック"/>
        <family val="3"/>
        <charset val="128"/>
      </rPr>
      <t>土</t>
    </r>
    <r>
      <rPr>
        <sz val="9"/>
        <color theme="1"/>
        <rFont val="ＭＳ Ｐゴシック"/>
        <family val="3"/>
        <charset val="128"/>
      </rPr>
      <t>曜日です。</t>
    </r>
    <rPh sb="34" eb="35">
      <t>ド</t>
    </rPh>
    <phoneticPr fontId="1"/>
  </si>
  <si>
    <t>上記、週28時間以上（学生アルバイト）、週40時間以上（学生アルバイト以外）の勤務ではないことを確認しました</t>
    <phoneticPr fontId="1"/>
  </si>
  <si>
    <t>※　労働基準法の定めるところにより1日6時間を超える労働に対しては45分以上の休憩を取得してください。実働時間には昼食などの休憩時間は含みません。</t>
    <phoneticPr fontId="1"/>
  </si>
  <si>
    <t>曜日</t>
    <rPh sb="0" eb="2">
      <t>ヨウビ</t>
    </rPh>
    <phoneticPr fontId="1"/>
  </si>
  <si>
    <t>非表示</t>
    <rPh sb="0" eb="3">
      <t>ヒヒョウジ</t>
    </rPh>
    <phoneticPr fontId="1"/>
  </si>
  <si>
    <t>＜留意事項＞以下に該当する場合は修正を要する</t>
    <rPh sb="3" eb="5">
      <t>ジコウ</t>
    </rPh>
    <rPh sb="6" eb="8">
      <t>イカ</t>
    </rPh>
    <rPh sb="9" eb="11">
      <t>ガイトウ</t>
    </rPh>
    <rPh sb="13" eb="15">
      <t>バアイ</t>
    </rPh>
    <rPh sb="16" eb="18">
      <t>シュウセイ</t>
    </rPh>
    <rPh sb="19" eb="20">
      <t>ヨウ</t>
    </rPh>
    <phoneticPr fontId="1"/>
  </si>
  <si>
    <t>・1週の超過勤務が40時間超えたとき（時間給の100分の125の超過勤務手当）</t>
    <phoneticPr fontId="1"/>
  </si>
  <si>
    <t>・1か月の超過勤務が60時間を超えたとき（時間給の100分の150の超過勤務手当）</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</si>
</sst>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176" formatCode="\ [h]:mm;@\ "/>
    <numFmt numFmtId="177" formatCode="#,###&quot;円&quot;"/>
    <numFmt numFmtId="178" formatCode="#,###&quot;日&quot;"/>
    <numFmt numFmtId="179" formatCode="#,##0.00_);[Red]\(#,##0.00\)"/>
    <numFmt numFmtId="180" formatCode="00"/>
    <numFmt numFmtId="181" formatCode="#0"/>
    <numFmt numFmtId="182" formatCode="0_ "/>
    <numFmt numFmtId="183" formatCode="#0&quot;時&quot;"/>
    <numFmt numFmtId="184" formatCode="00&quot;分&quot;"/>
    <numFmt numFmtId="185" formatCode="#0&quot;時&quot;&quot;間&quot;"/>
    <numFmt numFmtId="186" formatCode="#"/>
    <numFmt numFmtId="187" formatCode="[$-F800]dddd\,\ mmmm\ dd\,\ yyyy"/>
    <numFmt numFmtId="188" formatCode="General&quot;日&quot;"/>
    <numFmt numFmtId="189" formatCode="#,##0.00&quot;円&quot;"/>
    <numFmt numFmtId="190" formatCode="#,##0&quot;分&quot;"/>
    <numFmt numFmtId="191" formatCode="#,###&quot;時間&quot;"/>
  </numFmts>
  <fonts count="21">
    <font>
      <sz val="11"/>
      <color theme="1"/>
      <name val="游ゴシック"/>
      <family val="2"/>
      <charset val="128"/>
      <scheme val="minor"/>
    </font>
    <font>
      <sz val="6"/>
      <name val="游ゴシック"/>
      <family val="2"/>
      <charset val="128"/>
      <scheme val="minor"/>
    </font>
    <font>
      <b/>
      <sz val="14"/>
      <color theme="1"/>
      <name val="ＭＳ Ｐゴシック"/>
      <family val="3"/>
      <charset val="128"/>
    </font>
    <font>
      <b/>
      <sz val="9"/>
      <color theme="1"/>
      <name val="ＭＳ Ｐゴシック"/>
      <family val="3"/>
      <charset val="128"/>
    </font>
    <font>
      <sz val="9"/>
      <color theme="1"/>
      <name val="ＭＳ Ｐゴシック"/>
      <family val="3"/>
      <charset val="128"/>
    </font>
    <font>
      <sz val="11"/>
      <color theme="1"/>
      <name val="ＭＳ Ｐゴシック"/>
      <family val="3"/>
      <charset val="128"/>
    </font>
    <font>
      <sz val="8"/>
      <color theme="1"/>
      <name val="ＭＳ Ｐゴシック"/>
      <family val="3"/>
      <charset val="128"/>
    </font>
    <font>
      <sz val="10"/>
      <color theme="1"/>
      <name val="ＭＳ Ｐゴシック"/>
      <family val="3"/>
      <charset val="128"/>
    </font>
    <font>
      <sz val="18"/>
      <color theme="1"/>
      <name val="ＭＳ Ｐゴシック"/>
      <family val="3"/>
      <charset val="128"/>
    </font>
    <font>
      <sz val="11"/>
      <color rgb="FFFF0000"/>
      <name val="ＭＳ Ｐゴシック"/>
      <family val="3"/>
      <charset val="128"/>
    </font>
    <font>
      <u/>
      <sz val="11"/>
      <color theme="10"/>
      <name val="游ゴシック"/>
      <family val="2"/>
      <charset val="128"/>
      <scheme val="minor"/>
    </font>
    <font>
      <b/>
      <sz val="12"/>
      <color theme="1"/>
      <name val="ＭＳ Ｐゴシック"/>
      <family val="3"/>
      <charset val="128"/>
    </font>
    <font>
      <b/>
      <sz val="11"/>
      <color theme="1"/>
      <name val="ＭＳ Ｐゴシック"/>
      <family val="3"/>
      <charset val="128"/>
    </font>
    <font>
      <b/>
      <sz val="8"/>
      <color theme="1"/>
      <name val="ＭＳ Ｐゴシック"/>
      <family val="3"/>
      <charset val="128"/>
    </font>
    <font>
      <b/>
      <sz val="10"/>
      <color theme="1"/>
      <name val="ＭＳ Ｐゴシック"/>
      <family val="3"/>
      <charset val="128"/>
    </font>
    <font>
      <sz val="9"/>
      <color rgb="FFFF0000"/>
      <name val="ＭＳ Ｐゴシック"/>
      <family val="3"/>
      <charset val="128"/>
    </font>
    <font>
      <sz val="9"/>
      <color rgb="FF000000"/>
      <name val="ＭＳ Ｐゴシック"/>
      <family val="3"/>
      <charset val="128"/>
    </font>
    <font>
      <sz val="20"/>
      <color theme="1"/>
      <name val="ＭＳ Ｐゴシック"/>
      <family val="3"/>
      <charset val="128"/>
    </font>
    <font>
      <sz val="11"/>
      <name val="游ゴシック"/>
      <family val="2"/>
      <charset val="128"/>
      <scheme val="minor"/>
    </font>
    <font>
      <sz val="11"/>
      <color theme="1"/>
      <name val="游ゴシック"/>
      <family val="2"/>
      <charset val="128"/>
      <scheme val="minor"/>
    </font>
    <font>
      <sz val="11"/>
      <name val="ＭＳ Ｐゴシック"/>
      <family val="3"/>
      <charset val="128"/>
    </font>
  </fonts>
  <fills count="5">
    <fill>
      <patternFill patternType="none"/>
    </fill>
    <fill>
      <patternFill patternType="gray125"/>
    </fill>
    <fill>
      <patternFill patternType="solid">
        <fgColor theme="2" tint="-9.9978637043366805E-2"/>
        <bgColor indexed="64"/>
      </patternFill>
    </fill>
    <fill>
      <patternFill patternType="solid">
        <fgColor theme="0" tint="-0.249977111117893"/>
        <bgColor indexed="64"/>
      </patternFill>
    </fill>
    <fill>
      <patternFill patternType="solid">
        <fgColor theme="0" tint="-0.14999847407452621"/>
        <bgColor indexed="64"/>
      </patternFill>
    </fill>
  </fills>
  <borders count="109">
    <border>
      <left/>
      <right/>
      <top/>
      <bottom/>
      <diagonal/>
    </border>
    <border>
      <left/>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style="medium">
        <color auto="1"/>
      </top>
      <bottom style="medium">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top style="thin">
        <color indexed="64"/>
      </top>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style="thin">
        <color indexed="64"/>
      </left>
      <right style="double">
        <color indexed="64"/>
      </right>
      <top style="thin">
        <color indexed="64"/>
      </top>
      <bottom/>
      <diagonal/>
    </border>
    <border>
      <left style="double">
        <color indexed="64"/>
      </left>
      <right/>
      <top style="thin">
        <color indexed="64"/>
      </top>
      <bottom style="thin">
        <color indexed="64"/>
      </bottom>
      <diagonal/>
    </border>
    <border>
      <left style="thin">
        <color indexed="64"/>
      </left>
      <right style="double">
        <color indexed="64"/>
      </right>
      <top/>
      <bottom/>
      <diagonal/>
    </border>
    <border>
      <left style="thin">
        <color indexed="64"/>
      </left>
      <right style="double">
        <color indexed="64"/>
      </right>
      <top/>
      <bottom style="thin">
        <color indexed="64"/>
      </bottom>
      <diagonal/>
    </border>
    <border>
      <left style="double">
        <color indexed="64"/>
      </left>
      <right/>
      <top style="thin">
        <color indexed="64"/>
      </top>
      <bottom style="double">
        <color indexed="64"/>
      </bottom>
      <diagonal/>
    </border>
    <border>
      <left style="medium">
        <color indexed="64"/>
      </left>
      <right/>
      <top/>
      <bottom/>
      <diagonal/>
    </border>
    <border>
      <left/>
      <right style="medium">
        <color indexed="64"/>
      </right>
      <top/>
      <bottom style="thin">
        <color indexed="64"/>
      </bottom>
      <diagonal/>
    </border>
    <border>
      <left/>
      <right/>
      <top/>
      <bottom style="thin">
        <color indexed="64"/>
      </bottom>
      <diagonal/>
    </border>
    <border>
      <left style="medium">
        <color indexed="64"/>
      </left>
      <right/>
      <top/>
      <bottom style="thin">
        <color indexed="64"/>
      </bottom>
      <diagonal/>
    </border>
    <border>
      <left style="thin">
        <color indexed="64"/>
      </left>
      <right/>
      <top/>
      <bottom/>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double">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double">
        <color indexed="64"/>
      </left>
      <right/>
      <top/>
      <bottom style="hair">
        <color indexed="64"/>
      </bottom>
      <diagonal/>
    </border>
    <border>
      <left style="thin">
        <color indexed="64"/>
      </left>
      <right style="double">
        <color indexed="64"/>
      </right>
      <top/>
      <bottom style="double">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medium">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left style="thin">
        <color indexed="64"/>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auto="1"/>
      </top>
      <bottom style="hair">
        <color indexed="64"/>
      </bottom>
      <diagonal/>
    </border>
    <border>
      <left style="medium">
        <color indexed="64"/>
      </left>
      <right style="medium">
        <color indexed="64"/>
      </right>
      <top style="medium">
        <color auto="1"/>
      </top>
      <bottom style="hair">
        <color indexed="64"/>
      </bottom>
      <diagonal/>
    </border>
    <border>
      <left style="medium">
        <color indexed="64"/>
      </left>
      <right/>
      <top style="dotted">
        <color indexed="64"/>
      </top>
      <bottom style="dotted">
        <color indexed="64"/>
      </bottom>
      <diagonal/>
    </border>
    <border>
      <left/>
      <right style="thin">
        <color indexed="64"/>
      </right>
      <top style="dotted">
        <color indexed="64"/>
      </top>
      <bottom style="dotted">
        <color indexed="64"/>
      </bottom>
      <diagonal/>
    </border>
    <border>
      <left style="medium">
        <color indexed="64"/>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right style="thin">
        <color indexed="64"/>
      </right>
      <top/>
      <bottom style="dotted">
        <color indexed="64"/>
      </bottom>
      <diagonal/>
    </border>
    <border>
      <left style="thin">
        <color indexed="64"/>
      </left>
      <right/>
      <top/>
      <bottom style="dotted">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medium">
        <color indexed="64"/>
      </right>
      <top style="medium">
        <color indexed="64"/>
      </top>
      <bottom/>
      <diagonal/>
    </border>
    <border>
      <left/>
      <right style="thin">
        <color indexed="64"/>
      </right>
      <top/>
      <bottom/>
      <diagonal/>
    </border>
    <border>
      <left style="medium">
        <color auto="1"/>
      </left>
      <right style="thin">
        <color indexed="64"/>
      </right>
      <top style="medium">
        <color auto="1"/>
      </top>
      <bottom/>
      <diagonal/>
    </border>
    <border>
      <left style="medium">
        <color auto="1"/>
      </left>
      <right style="thin">
        <color indexed="64"/>
      </right>
      <top/>
      <bottom style="medium">
        <color auto="1"/>
      </bottom>
      <diagonal/>
    </border>
    <border>
      <left style="thin">
        <color indexed="64"/>
      </left>
      <right style="thin">
        <color indexed="64"/>
      </right>
      <top/>
      <bottom style="medium">
        <color auto="1"/>
      </bottom>
      <diagonal/>
    </border>
    <border>
      <left/>
      <right style="thin">
        <color indexed="64"/>
      </right>
      <top style="medium">
        <color auto="1"/>
      </top>
      <bottom/>
      <diagonal/>
    </border>
    <border>
      <left style="thin">
        <color indexed="64"/>
      </left>
      <right/>
      <top/>
      <bottom style="medium">
        <color auto="1"/>
      </bottom>
      <diagonal/>
    </border>
    <border>
      <left style="medium">
        <color indexed="64"/>
      </left>
      <right style="medium">
        <color indexed="64"/>
      </right>
      <top/>
      <bottom style="medium">
        <color auto="1"/>
      </bottom>
      <diagonal/>
    </border>
    <border>
      <left style="thin">
        <color indexed="64"/>
      </left>
      <right style="medium">
        <color indexed="64"/>
      </right>
      <top style="medium">
        <color indexed="64"/>
      </top>
      <bottom/>
      <diagonal/>
    </border>
    <border>
      <left/>
      <right style="thin">
        <color indexed="64"/>
      </right>
      <top/>
      <bottom style="medium">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medium">
        <color indexed="64"/>
      </bottom>
      <diagonal/>
    </border>
    <border>
      <left/>
      <right/>
      <top style="dotted">
        <color indexed="64"/>
      </top>
      <bottom/>
      <diagonal/>
    </border>
    <border>
      <left/>
      <right style="medium">
        <color indexed="64"/>
      </right>
      <top style="dotted">
        <color indexed="64"/>
      </top>
      <bottom/>
      <diagonal/>
    </border>
    <border>
      <left style="medium">
        <color indexed="64"/>
      </left>
      <right/>
      <top style="dotted">
        <color indexed="64"/>
      </top>
      <bottom/>
      <diagonal/>
    </border>
    <border>
      <left/>
      <right/>
      <top style="thin">
        <color indexed="64"/>
      </top>
      <bottom/>
      <diagonal/>
    </border>
    <border>
      <left style="double">
        <color indexed="64"/>
      </left>
      <right/>
      <top/>
      <bottom/>
      <diagonal/>
    </border>
    <border>
      <left style="double">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hair">
        <color auto="1"/>
      </left>
      <right style="thin">
        <color indexed="64"/>
      </right>
      <top style="medium">
        <color auto="1"/>
      </top>
      <bottom/>
      <diagonal/>
    </border>
    <border>
      <left style="hair">
        <color auto="1"/>
      </left>
      <right style="thin">
        <color indexed="64"/>
      </right>
      <top/>
      <bottom style="medium">
        <color auto="1"/>
      </bottom>
      <diagonal/>
    </border>
    <border>
      <left style="hair">
        <color auto="1"/>
      </left>
      <right style="thin">
        <color indexed="64"/>
      </right>
      <top style="medium">
        <color auto="1"/>
      </top>
      <bottom style="hair">
        <color indexed="64"/>
      </bottom>
      <diagonal/>
    </border>
    <border>
      <left style="hair">
        <color auto="1"/>
      </left>
      <right style="thin">
        <color indexed="64"/>
      </right>
      <top style="hair">
        <color indexed="64"/>
      </top>
      <bottom style="hair">
        <color indexed="64"/>
      </bottom>
      <diagonal/>
    </border>
    <border>
      <left style="hair">
        <color auto="1"/>
      </left>
      <right style="thin">
        <color indexed="64"/>
      </right>
      <top style="hair">
        <color indexed="64"/>
      </top>
      <bottom style="medium">
        <color indexed="64"/>
      </bottom>
      <diagonal/>
    </border>
    <border>
      <left style="medium">
        <color auto="1"/>
      </left>
      <right style="hair">
        <color auto="1"/>
      </right>
      <top style="medium">
        <color auto="1"/>
      </top>
      <bottom style="hair">
        <color indexed="64"/>
      </bottom>
      <diagonal/>
    </border>
    <border>
      <left style="medium">
        <color auto="1"/>
      </left>
      <right style="hair">
        <color auto="1"/>
      </right>
      <top style="hair">
        <color indexed="64"/>
      </top>
      <bottom style="hair">
        <color indexed="64"/>
      </bottom>
      <diagonal/>
    </border>
    <border>
      <left style="medium">
        <color auto="1"/>
      </left>
      <right style="hair">
        <color auto="1"/>
      </right>
      <top style="hair">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3">
    <xf numFmtId="0" fontId="0" fillId="0" borderId="0">
      <alignment vertical="center"/>
    </xf>
    <xf numFmtId="0" fontId="10" fillId="0" borderId="0" applyNumberFormat="0" applyFill="0" applyBorder="0" applyAlignment="0" applyProtection="0">
      <alignment vertical="center"/>
    </xf>
    <xf numFmtId="38" fontId="19" fillId="0" borderId="0" applyFont="0" applyFill="0" applyBorder="0" applyAlignment="0" applyProtection="0">
      <alignment vertical="center"/>
    </xf>
  </cellStyleXfs>
  <cellXfs count="267">
    <xf numFmtId="0" fontId="0" fillId="0" borderId="0" xfId="0">
      <alignment vertical="center"/>
    </xf>
    <xf numFmtId="0" fontId="5" fillId="0" borderId="0" xfId="0" applyFont="1" applyProtection="1">
      <alignment vertical="center"/>
      <protection locked="0"/>
    </xf>
    <xf numFmtId="0" fontId="5" fillId="0" borderId="2" xfId="0" applyFont="1" applyBorder="1" applyProtection="1">
      <alignment vertical="center"/>
      <protection locked="0"/>
    </xf>
    <xf numFmtId="0" fontId="5" fillId="0" borderId="0" xfId="0" applyFont="1" applyAlignment="1">
      <alignment horizontal="center" vertical="center"/>
    </xf>
    <xf numFmtId="0" fontId="9" fillId="0" borderId="0" xfId="0" applyFont="1" applyProtection="1">
      <alignment vertical="center"/>
      <protection locked="0"/>
    </xf>
    <xf numFmtId="0" fontId="5" fillId="0" borderId="0" xfId="0" applyFont="1">
      <alignment vertical="center"/>
    </xf>
    <xf numFmtId="20" fontId="5" fillId="0" borderId="0" xfId="0" applyNumberFormat="1" applyFont="1">
      <alignment vertical="center"/>
    </xf>
    <xf numFmtId="176" fontId="5" fillId="0" borderId="0" xfId="0" applyNumberFormat="1" applyFont="1">
      <alignment vertical="center"/>
    </xf>
    <xf numFmtId="0" fontId="8" fillId="0" borderId="0" xfId="0" applyFont="1">
      <alignment vertical="center"/>
    </xf>
    <xf numFmtId="0" fontId="5" fillId="0" borderId="0" xfId="0" applyFont="1" applyAlignment="1">
      <alignment horizontal="left" vertical="center" indent="1"/>
    </xf>
    <xf numFmtId="0" fontId="9" fillId="0" borderId="0" xfId="0" applyFont="1" applyAlignment="1">
      <alignment horizontal="left" vertical="center" indent="1"/>
    </xf>
    <xf numFmtId="0" fontId="7" fillId="0" borderId="0" xfId="0" applyFont="1">
      <alignment vertical="center"/>
    </xf>
    <xf numFmtId="0" fontId="5" fillId="0" borderId="29" xfId="0" applyFont="1" applyBorder="1" applyProtection="1">
      <alignment vertical="center"/>
      <protection locked="0"/>
    </xf>
    <xf numFmtId="0" fontId="5" fillId="0" borderId="43" xfId="0" applyFont="1" applyBorder="1" applyProtection="1">
      <alignment vertical="center"/>
      <protection locked="0"/>
    </xf>
    <xf numFmtId="20" fontId="5" fillId="0" borderId="0" xfId="0" applyNumberFormat="1" applyFont="1" applyProtection="1">
      <alignment vertical="center"/>
      <protection locked="0"/>
    </xf>
    <xf numFmtId="0" fontId="5" fillId="0" borderId="0" xfId="0" applyFont="1" applyAlignment="1" applyProtection="1">
      <alignment horizontal="center" vertical="center"/>
      <protection locked="0"/>
    </xf>
    <xf numFmtId="176" fontId="5" fillId="0" borderId="0" xfId="0" applyNumberFormat="1" applyFont="1" applyProtection="1">
      <alignment vertical="center"/>
      <protection locked="0"/>
    </xf>
    <xf numFmtId="0" fontId="7" fillId="0" borderId="0" xfId="0" applyFont="1" applyAlignment="1" applyProtection="1">
      <alignment horizontal="right" vertical="center"/>
      <protection locked="0"/>
    </xf>
    <xf numFmtId="0" fontId="5" fillId="0" borderId="50" xfId="0" applyFont="1" applyBorder="1" applyProtection="1">
      <alignment vertical="center"/>
      <protection locked="0"/>
    </xf>
    <xf numFmtId="0" fontId="7" fillId="0" borderId="0" xfId="0" applyFont="1" applyAlignment="1">
      <alignment horizontal="center" vertical="center"/>
    </xf>
    <xf numFmtId="0" fontId="5" fillId="0" borderId="20" xfId="0" applyFont="1" applyBorder="1" applyAlignment="1">
      <alignment horizontal="center" vertical="center"/>
    </xf>
    <xf numFmtId="0" fontId="5" fillId="0" borderId="24" xfId="0" applyFont="1" applyBorder="1" applyAlignment="1">
      <alignment horizontal="right" vertical="center"/>
    </xf>
    <xf numFmtId="0" fontId="7" fillId="0" borderId="20" xfId="0" applyFont="1" applyBorder="1">
      <alignment vertical="center"/>
    </xf>
    <xf numFmtId="0" fontId="5" fillId="0" borderId="64" xfId="0" applyFont="1" applyBorder="1" applyAlignment="1">
      <alignment horizontal="center" vertical="center" shrinkToFit="1"/>
    </xf>
    <xf numFmtId="0" fontId="16" fillId="0" borderId="30" xfId="0" applyFont="1" applyBorder="1" applyAlignment="1">
      <alignment horizontal="center" vertical="center"/>
    </xf>
    <xf numFmtId="0" fontId="5" fillId="0" borderId="11" xfId="0" applyFont="1" applyBorder="1">
      <alignment vertical="center"/>
    </xf>
    <xf numFmtId="177" fontId="4" fillId="0" borderId="11" xfId="0" applyNumberFormat="1" applyFont="1" applyBorder="1" applyAlignment="1">
      <alignment horizontal="center" vertical="center"/>
    </xf>
    <xf numFmtId="177" fontId="4" fillId="0" borderId="23" xfId="0" applyNumberFormat="1" applyFont="1" applyBorder="1" applyAlignment="1">
      <alignment horizontal="center" vertical="center"/>
    </xf>
    <xf numFmtId="0" fontId="5" fillId="0" borderId="34" xfId="0" applyFont="1" applyBorder="1">
      <alignment vertical="center"/>
    </xf>
    <xf numFmtId="177" fontId="4" fillId="0" borderId="34" xfId="0" applyNumberFormat="1" applyFont="1" applyBorder="1" applyAlignment="1">
      <alignment horizontal="center" vertical="center"/>
    </xf>
    <xf numFmtId="0" fontId="4" fillId="0" borderId="11" xfId="0" applyFont="1" applyBorder="1" applyAlignment="1">
      <alignment horizontal="center" vertical="center"/>
    </xf>
    <xf numFmtId="0" fontId="4" fillId="0" borderId="23" xfId="0" applyFont="1" applyBorder="1" applyAlignment="1">
      <alignment horizontal="center" vertical="center"/>
    </xf>
    <xf numFmtId="0" fontId="10" fillId="0" borderId="0" xfId="1" applyAlignment="1" applyProtection="1">
      <alignment horizontal="left" vertical="center" indent="2"/>
    </xf>
    <xf numFmtId="0" fontId="6" fillId="0" borderId="19" xfId="0" applyFont="1" applyBorder="1" applyAlignment="1">
      <alignment horizontal="center" vertical="center" wrapText="1"/>
    </xf>
    <xf numFmtId="0" fontId="5" fillId="0" borderId="23" xfId="0" applyFont="1" applyBorder="1" applyAlignment="1">
      <alignment horizontal="center" vertical="center" shrinkToFit="1"/>
    </xf>
    <xf numFmtId="0" fontId="5" fillId="0" borderId="65" xfId="0" applyFont="1" applyBorder="1" applyProtection="1">
      <alignment vertical="center"/>
      <protection locked="0"/>
    </xf>
    <xf numFmtId="0" fontId="5" fillId="0" borderId="32" xfId="0" applyFont="1" applyBorder="1" applyAlignment="1">
      <alignment horizontal="center" vertical="center"/>
    </xf>
    <xf numFmtId="0" fontId="5" fillId="0" borderId="66" xfId="0" applyFont="1" applyBorder="1">
      <alignment vertical="center"/>
    </xf>
    <xf numFmtId="0" fontId="5" fillId="0" borderId="32" xfId="0" applyFont="1" applyBorder="1">
      <alignment vertical="center"/>
    </xf>
    <xf numFmtId="181" fontId="5" fillId="0" borderId="47" xfId="0" applyNumberFormat="1" applyFont="1" applyBorder="1" applyAlignment="1">
      <alignment horizontal="center" vertical="center"/>
    </xf>
    <xf numFmtId="180" fontId="5" fillId="0" borderId="75" xfId="0" applyNumberFormat="1" applyFont="1" applyBorder="1" applyAlignment="1">
      <alignment horizontal="center" vertical="center"/>
    </xf>
    <xf numFmtId="181" fontId="5" fillId="0" borderId="76" xfId="0" applyNumberFormat="1" applyFont="1" applyBorder="1" applyAlignment="1">
      <alignment horizontal="center" vertical="center"/>
    </xf>
    <xf numFmtId="180" fontId="5" fillId="0" borderId="49" xfId="0" applyNumberFormat="1" applyFont="1" applyBorder="1" applyAlignment="1">
      <alignment horizontal="center" vertical="center"/>
    </xf>
    <xf numFmtId="0" fontId="5" fillId="0" borderId="61" xfId="0" applyFont="1" applyBorder="1">
      <alignment vertical="center"/>
    </xf>
    <xf numFmtId="181" fontId="5" fillId="0" borderId="67" xfId="0" applyNumberFormat="1" applyFont="1" applyBorder="1" applyAlignment="1">
      <alignment horizontal="center" vertical="center"/>
    </xf>
    <xf numFmtId="180" fontId="5" fillId="0" borderId="68" xfId="0" applyNumberFormat="1" applyFont="1" applyBorder="1" applyAlignment="1">
      <alignment horizontal="center" vertical="center"/>
    </xf>
    <xf numFmtId="181" fontId="5" fillId="0" borderId="71" xfId="0" applyNumberFormat="1" applyFont="1" applyBorder="1" applyAlignment="1">
      <alignment horizontal="center" vertical="center"/>
    </xf>
    <xf numFmtId="180" fontId="5" fillId="0" borderId="72" xfId="0" applyNumberFormat="1" applyFont="1" applyBorder="1" applyAlignment="1">
      <alignment horizontal="center" vertical="center"/>
    </xf>
    <xf numFmtId="0" fontId="5" fillId="0" borderId="62" xfId="0" applyFont="1" applyBorder="1">
      <alignment vertical="center"/>
    </xf>
    <xf numFmtId="0" fontId="5" fillId="0" borderId="63" xfId="0" applyFont="1" applyBorder="1">
      <alignment vertical="center"/>
    </xf>
    <xf numFmtId="181" fontId="5" fillId="0" borderId="69" xfId="0" applyNumberFormat="1" applyFont="1" applyBorder="1" applyAlignment="1">
      <alignment horizontal="center" vertical="center"/>
    </xf>
    <xf numFmtId="180" fontId="5" fillId="0" borderId="70" xfId="0" applyNumberFormat="1" applyFont="1" applyBorder="1" applyAlignment="1">
      <alignment horizontal="center" vertical="center"/>
    </xf>
    <xf numFmtId="181" fontId="5" fillId="0" borderId="73" xfId="0" applyNumberFormat="1" applyFont="1" applyBorder="1" applyAlignment="1">
      <alignment horizontal="center" vertical="center"/>
    </xf>
    <xf numFmtId="180" fontId="5" fillId="0" borderId="74" xfId="0" applyNumberFormat="1" applyFont="1" applyBorder="1" applyAlignment="1">
      <alignment horizontal="center" vertical="center"/>
    </xf>
    <xf numFmtId="182" fontId="5" fillId="0" borderId="0" xfId="0" applyNumberFormat="1" applyFont="1" applyAlignment="1">
      <alignment horizontal="center" vertical="center"/>
    </xf>
    <xf numFmtId="181" fontId="5" fillId="0" borderId="20" xfId="0" applyNumberFormat="1" applyFont="1" applyBorder="1" applyAlignment="1">
      <alignment horizontal="center" vertical="center"/>
    </xf>
    <xf numFmtId="180" fontId="5" fillId="0" borderId="13" xfId="0" applyNumberFormat="1" applyFont="1" applyBorder="1" applyAlignment="1">
      <alignment horizontal="center" vertical="center"/>
    </xf>
    <xf numFmtId="0" fontId="5" fillId="0" borderId="37" xfId="0" applyFont="1" applyBorder="1" applyAlignment="1">
      <alignment horizontal="left" vertical="center"/>
    </xf>
    <xf numFmtId="0" fontId="5" fillId="0" borderId="28" xfId="0" applyFont="1" applyBorder="1" applyAlignment="1">
      <alignment horizontal="left" vertical="center"/>
    </xf>
    <xf numFmtId="0" fontId="5" fillId="0" borderId="31" xfId="0" applyFont="1" applyBorder="1" applyAlignment="1">
      <alignment horizontal="left" vertical="center"/>
    </xf>
    <xf numFmtId="0" fontId="6" fillId="0" borderId="88" xfId="0" applyFont="1" applyBorder="1" applyAlignment="1">
      <alignment horizontal="center" vertical="center" wrapText="1"/>
    </xf>
    <xf numFmtId="0" fontId="6" fillId="0" borderId="85" xfId="0" applyFont="1" applyBorder="1" applyAlignment="1">
      <alignment horizontal="center" vertical="center" wrapText="1"/>
    </xf>
    <xf numFmtId="0" fontId="6" fillId="0" borderId="17" xfId="0" applyFont="1" applyBorder="1" applyAlignment="1">
      <alignment horizontal="center" vertical="center" wrapText="1"/>
    </xf>
    <xf numFmtId="0" fontId="6" fillId="0" borderId="16" xfId="0" applyFont="1" applyBorder="1" applyAlignment="1">
      <alignment horizontal="center" vertical="center" wrapText="1"/>
    </xf>
    <xf numFmtId="0" fontId="6" fillId="0" borderId="16" xfId="0" applyFont="1" applyBorder="1" applyAlignment="1">
      <alignment horizontal="center" vertical="center"/>
    </xf>
    <xf numFmtId="0" fontId="5" fillId="0" borderId="95" xfId="0" applyFont="1" applyBorder="1" applyAlignment="1" applyProtection="1">
      <alignment horizontal="center" vertical="center"/>
      <protection locked="0"/>
    </xf>
    <xf numFmtId="0" fontId="4" fillId="0" borderId="34" xfId="0" applyFont="1" applyBorder="1" applyAlignment="1">
      <alignment horizontal="center" vertical="center"/>
    </xf>
    <xf numFmtId="0" fontId="5" fillId="0" borderId="53" xfId="0" applyFont="1" applyBorder="1" applyAlignment="1">
      <alignment vertical="center" wrapText="1"/>
    </xf>
    <xf numFmtId="0" fontId="5" fillId="0" borderId="54" xfId="0" applyFont="1" applyBorder="1" applyAlignment="1" applyProtection="1">
      <alignment vertical="center" wrapText="1"/>
      <protection locked="0"/>
    </xf>
    <xf numFmtId="0" fontId="5" fillId="0" borderId="10" xfId="0" applyFont="1" applyBorder="1" applyAlignment="1">
      <alignment horizontal="center" vertical="center" wrapText="1"/>
    </xf>
    <xf numFmtId="0" fontId="5" fillId="0" borderId="55" xfId="0" applyFont="1" applyBorder="1" applyAlignment="1">
      <alignment vertical="center" wrapText="1"/>
    </xf>
    <xf numFmtId="0" fontId="5" fillId="0" borderId="20" xfId="0" applyFont="1" applyBorder="1" applyAlignment="1" applyProtection="1">
      <alignment vertical="center" wrapText="1"/>
      <protection locked="0"/>
    </xf>
    <xf numFmtId="0" fontId="5" fillId="0" borderId="41" xfId="0" applyFont="1" applyBorder="1" applyAlignment="1">
      <alignment horizontal="center" vertical="center" wrapText="1"/>
    </xf>
    <xf numFmtId="0" fontId="5" fillId="0" borderId="56" xfId="0" applyFont="1" applyBorder="1" applyAlignment="1">
      <alignment vertical="center" wrapText="1"/>
    </xf>
    <xf numFmtId="0" fontId="5" fillId="0" borderId="57" xfId="0" applyFont="1" applyBorder="1" applyAlignment="1">
      <alignment vertical="center" wrapText="1"/>
    </xf>
    <xf numFmtId="0" fontId="5" fillId="0" borderId="58" xfId="0" applyFont="1" applyBorder="1" applyAlignment="1">
      <alignment horizontal="center" vertical="center" wrapText="1"/>
    </xf>
    <xf numFmtId="0" fontId="18" fillId="0" borderId="11" xfId="1" applyFont="1" applyBorder="1" applyAlignment="1" applyProtection="1">
      <alignment horizontal="left" vertical="center"/>
    </xf>
    <xf numFmtId="0" fontId="5" fillId="0" borderId="11" xfId="0" applyFont="1" applyBorder="1" applyAlignment="1" applyProtection="1">
      <alignment horizontal="center" vertical="center"/>
      <protection locked="0"/>
    </xf>
    <xf numFmtId="0" fontId="11" fillId="0" borderId="34" xfId="0" applyFont="1" applyBorder="1" applyAlignment="1"/>
    <xf numFmtId="0" fontId="11" fillId="0" borderId="0" xfId="0" applyFont="1" applyAlignment="1"/>
    <xf numFmtId="0" fontId="18" fillId="0" borderId="94" xfId="1" applyFont="1" applyBorder="1" applyAlignment="1" applyProtection="1">
      <alignment horizontal="left" vertical="center"/>
    </xf>
    <xf numFmtId="0" fontId="5" fillId="0" borderId="94" xfId="0" applyFont="1" applyBorder="1" applyAlignment="1" applyProtection="1">
      <alignment horizontal="center" vertical="center"/>
      <protection locked="0"/>
    </xf>
    <xf numFmtId="0" fontId="5" fillId="0" borderId="11" xfId="0" applyFont="1" applyBorder="1" applyProtection="1">
      <alignment vertical="center"/>
      <protection locked="0"/>
    </xf>
    <xf numFmtId="0" fontId="5" fillId="0" borderId="13" xfId="0" applyFont="1" applyBorder="1">
      <alignment vertical="center"/>
    </xf>
    <xf numFmtId="0" fontId="6" fillId="0" borderId="0" xfId="0" applyFont="1">
      <alignment vertical="center"/>
    </xf>
    <xf numFmtId="0" fontId="7" fillId="0" borderId="60" xfId="0" applyFont="1" applyBorder="1" applyAlignment="1">
      <alignment horizontal="center" vertical="center"/>
    </xf>
    <xf numFmtId="0" fontId="4" fillId="0" borderId="0" xfId="0" applyFont="1">
      <alignment vertical="center"/>
    </xf>
    <xf numFmtId="0" fontId="4" fillId="0" borderId="0" xfId="0" applyFont="1" applyAlignment="1">
      <alignment horizontal="left" vertical="center" wrapText="1"/>
    </xf>
    <xf numFmtId="0" fontId="4" fillId="0" borderId="0" xfId="0" applyFont="1" applyAlignment="1">
      <alignment vertical="center" wrapText="1"/>
    </xf>
    <xf numFmtId="0" fontId="13" fillId="0" borderId="0" xfId="0" applyFont="1">
      <alignment vertical="center"/>
    </xf>
    <xf numFmtId="0" fontId="6" fillId="0" borderId="0" xfId="0" applyFont="1" applyAlignment="1">
      <alignment vertical="center" wrapText="1"/>
    </xf>
    <xf numFmtId="0" fontId="6" fillId="0" borderId="53" xfId="0" applyFont="1" applyBorder="1" applyAlignment="1">
      <alignment vertical="center" wrapText="1"/>
    </xf>
    <xf numFmtId="186" fontId="6" fillId="0" borderId="54" xfId="0" applyNumberFormat="1" applyFont="1" applyBorder="1" applyAlignment="1">
      <alignment vertical="center" wrapText="1"/>
    </xf>
    <xf numFmtId="0" fontId="6" fillId="0" borderId="10" xfId="0" applyFont="1" applyBorder="1" applyAlignment="1">
      <alignment horizontal="center" vertical="center" wrapText="1"/>
    </xf>
    <xf numFmtId="0" fontId="6" fillId="0" borderId="55" xfId="0" applyFont="1" applyBorder="1" applyAlignment="1">
      <alignment vertical="center" wrapText="1"/>
    </xf>
    <xf numFmtId="186" fontId="6" fillId="0" borderId="20" xfId="0" applyNumberFormat="1" applyFont="1" applyBorder="1" applyAlignment="1">
      <alignment vertical="center" wrapText="1"/>
    </xf>
    <xf numFmtId="0" fontId="6" fillId="0" borderId="41" xfId="0" applyFont="1" applyBorder="1" applyAlignment="1">
      <alignment horizontal="center" vertical="center" wrapText="1"/>
    </xf>
    <xf numFmtId="0" fontId="6" fillId="0" borderId="56" xfId="0" applyFont="1" applyBorder="1" applyAlignment="1">
      <alignment vertical="center" wrapText="1"/>
    </xf>
    <xf numFmtId="186" fontId="6" fillId="0" borderId="57" xfId="0" applyNumberFormat="1" applyFont="1" applyBorder="1" applyAlignment="1">
      <alignment vertical="center" wrapText="1"/>
    </xf>
    <xf numFmtId="0" fontId="6" fillId="0" borderId="58" xfId="0" applyFont="1" applyBorder="1" applyAlignment="1">
      <alignment horizontal="center" vertical="center" wrapText="1"/>
    </xf>
    <xf numFmtId="0" fontId="6" fillId="0" borderId="0" xfId="0" applyFont="1" applyAlignment="1">
      <alignment horizontal="left" vertical="center"/>
    </xf>
    <xf numFmtId="0" fontId="5" fillId="0" borderId="80" xfId="0" applyFont="1" applyBorder="1" applyAlignment="1" applyProtection="1">
      <alignment horizontal="center" vertical="center"/>
      <protection locked="0"/>
    </xf>
    <xf numFmtId="183" fontId="5" fillId="0" borderId="78" xfId="0" applyNumberFormat="1" applyFont="1" applyBorder="1" applyAlignment="1" applyProtection="1">
      <alignment horizontal="center" vertical="center" shrinkToFit="1"/>
      <protection locked="0"/>
    </xf>
    <xf numFmtId="184" fontId="5" fillId="0" borderId="14" xfId="0" applyNumberFormat="1" applyFont="1" applyBorder="1" applyAlignment="1" applyProtection="1">
      <alignment horizontal="right" vertical="center" shrinkToFit="1"/>
      <protection locked="0"/>
    </xf>
    <xf numFmtId="0" fontId="5" fillId="0" borderId="14" xfId="0" applyFont="1" applyBorder="1" applyAlignment="1">
      <alignment horizontal="center" vertical="center" shrinkToFit="1"/>
    </xf>
    <xf numFmtId="183" fontId="5" fillId="0" borderId="14" xfId="0" applyNumberFormat="1" applyFont="1" applyBorder="1" applyAlignment="1" applyProtection="1">
      <alignment horizontal="right" vertical="center" shrinkToFit="1"/>
      <protection locked="0"/>
    </xf>
    <xf numFmtId="185" fontId="5" fillId="0" borderId="78" xfId="0" applyNumberFormat="1" applyFont="1" applyBorder="1" applyAlignment="1" applyProtection="1">
      <alignment horizontal="center" vertical="center" shrinkToFit="1"/>
      <protection locked="0"/>
    </xf>
    <xf numFmtId="182" fontId="5" fillId="0" borderId="77" xfId="0" applyNumberFormat="1" applyFont="1" applyBorder="1" applyAlignment="1">
      <alignment horizontal="right" vertical="center" shrinkToFit="1"/>
    </xf>
    <xf numFmtId="185" fontId="5" fillId="0" borderId="78" xfId="0" applyNumberFormat="1" applyFont="1" applyBorder="1" applyAlignment="1">
      <alignment horizontal="center" vertical="center" shrinkToFit="1"/>
    </xf>
    <xf numFmtId="184" fontId="5" fillId="0" borderId="14" xfId="0" applyNumberFormat="1" applyFont="1" applyBorder="1" applyAlignment="1">
      <alignment horizontal="center" vertical="center" shrinkToFit="1"/>
    </xf>
    <xf numFmtId="183" fontId="5" fillId="0" borderId="3" xfId="0" applyNumberFormat="1" applyFont="1" applyBorder="1" applyAlignment="1" applyProtection="1">
      <alignment horizontal="center" vertical="center" shrinkToFit="1"/>
      <protection locked="0"/>
    </xf>
    <xf numFmtId="184" fontId="5" fillId="0" borderId="4" xfId="0" applyNumberFormat="1" applyFont="1" applyBorder="1" applyAlignment="1" applyProtection="1">
      <alignment horizontal="right" vertical="center" shrinkToFit="1"/>
      <protection locked="0"/>
    </xf>
    <xf numFmtId="0" fontId="5" fillId="0" borderId="4" xfId="0" applyFont="1" applyBorder="1" applyAlignment="1">
      <alignment horizontal="center" vertical="center" shrinkToFit="1"/>
    </xf>
    <xf numFmtId="183" fontId="5" fillId="0" borderId="4" xfId="0" applyNumberFormat="1" applyFont="1" applyBorder="1" applyAlignment="1" applyProtection="1">
      <alignment horizontal="right" vertical="center" shrinkToFit="1"/>
      <protection locked="0"/>
    </xf>
    <xf numFmtId="185" fontId="5" fillId="0" borderId="3" xfId="0" applyNumberFormat="1" applyFont="1" applyBorder="1" applyAlignment="1" applyProtection="1">
      <alignment horizontal="center" vertical="center" shrinkToFit="1"/>
      <protection locked="0"/>
    </xf>
    <xf numFmtId="182" fontId="5" fillId="0" borderId="2" xfId="0" applyNumberFormat="1" applyFont="1" applyBorder="1" applyAlignment="1">
      <alignment horizontal="right" vertical="center" shrinkToFit="1"/>
    </xf>
    <xf numFmtId="185" fontId="5" fillId="0" borderId="3" xfId="0" applyNumberFormat="1" applyFont="1" applyBorder="1" applyAlignment="1">
      <alignment horizontal="center" vertical="center" shrinkToFit="1"/>
    </xf>
    <xf numFmtId="184" fontId="5" fillId="0" borderId="89" xfId="0" applyNumberFormat="1" applyFont="1" applyBorder="1" applyAlignment="1">
      <alignment horizontal="center" vertical="center" shrinkToFit="1"/>
    </xf>
    <xf numFmtId="183" fontId="5" fillId="0" borderId="51" xfId="0" applyNumberFormat="1" applyFont="1" applyBorder="1" applyAlignment="1" applyProtection="1">
      <alignment horizontal="center" vertical="center" shrinkToFit="1"/>
      <protection locked="0"/>
    </xf>
    <xf numFmtId="184" fontId="5" fillId="0" borderId="52" xfId="0" applyNumberFormat="1" applyFont="1" applyBorder="1" applyAlignment="1" applyProtection="1">
      <alignment horizontal="right" vertical="center" shrinkToFit="1"/>
      <protection locked="0"/>
    </xf>
    <xf numFmtId="0" fontId="5" fillId="0" borderId="52" xfId="0" applyFont="1" applyBorder="1" applyAlignment="1">
      <alignment horizontal="center" vertical="center" shrinkToFit="1"/>
    </xf>
    <xf numFmtId="183" fontId="5" fillId="0" borderId="52" xfId="0" applyNumberFormat="1" applyFont="1" applyBorder="1" applyAlignment="1" applyProtection="1">
      <alignment horizontal="right" vertical="center" shrinkToFit="1"/>
      <protection locked="0"/>
    </xf>
    <xf numFmtId="185" fontId="5" fillId="0" borderId="51" xfId="0" applyNumberFormat="1" applyFont="1" applyBorder="1" applyAlignment="1" applyProtection="1">
      <alignment horizontal="center" vertical="center" shrinkToFit="1"/>
      <protection locked="0"/>
    </xf>
    <xf numFmtId="182" fontId="5" fillId="0" borderId="50" xfId="0" applyNumberFormat="1" applyFont="1" applyBorder="1" applyAlignment="1">
      <alignment horizontal="right" vertical="center" shrinkToFit="1"/>
    </xf>
    <xf numFmtId="185" fontId="5" fillId="0" borderId="51" xfId="0" applyNumberFormat="1" applyFont="1" applyBorder="1" applyAlignment="1">
      <alignment horizontal="center" vertical="center" shrinkToFit="1"/>
    </xf>
    <xf numFmtId="184" fontId="5" fillId="0" borderId="90" xfId="0" applyNumberFormat="1" applyFont="1" applyBorder="1" applyAlignment="1">
      <alignment horizontal="center" vertical="center" shrinkToFit="1"/>
    </xf>
    <xf numFmtId="185" fontId="5" fillId="0" borderId="20" xfId="0" applyNumberFormat="1" applyFont="1" applyBorder="1" applyAlignment="1">
      <alignment horizontal="center" vertical="center" shrinkToFit="1"/>
    </xf>
    <xf numFmtId="184" fontId="5" fillId="0" borderId="13" xfId="0" applyNumberFormat="1" applyFont="1" applyBorder="1" applyAlignment="1">
      <alignment horizontal="center" vertical="center" shrinkToFit="1"/>
    </xf>
    <xf numFmtId="177" fontId="5" fillId="0" borderId="39" xfId="0" applyNumberFormat="1" applyFont="1" applyBorder="1" applyAlignment="1" applyProtection="1">
      <alignment horizontal="right" vertical="center"/>
      <protection locked="0"/>
    </xf>
    <xf numFmtId="0" fontId="6" fillId="0" borderId="101" xfId="0" applyFont="1" applyBorder="1" applyAlignment="1">
      <alignment horizontal="center" vertical="center"/>
    </xf>
    <xf numFmtId="0" fontId="6" fillId="0" borderId="102" xfId="0" applyFont="1" applyBorder="1" applyAlignment="1">
      <alignment horizontal="center" vertical="center"/>
    </xf>
    <xf numFmtId="0" fontId="6" fillId="0" borderId="103" xfId="0" applyFont="1" applyBorder="1" applyAlignment="1">
      <alignment horizontal="center" vertical="center"/>
    </xf>
    <xf numFmtId="188" fontId="6" fillId="0" borderId="104" xfId="0" applyNumberFormat="1" applyFont="1" applyBorder="1" applyAlignment="1">
      <alignment horizontal="right" vertical="center"/>
    </xf>
    <xf numFmtId="188" fontId="6" fillId="0" borderId="105" xfId="0" applyNumberFormat="1" applyFont="1" applyBorder="1" applyAlignment="1">
      <alignment horizontal="right" vertical="center"/>
    </xf>
    <xf numFmtId="188" fontId="6" fillId="0" borderId="106" xfId="0" applyNumberFormat="1" applyFont="1" applyBorder="1" applyAlignment="1">
      <alignment horizontal="right" vertical="center"/>
    </xf>
    <xf numFmtId="0" fontId="5" fillId="3" borderId="0" xfId="0" applyFont="1" applyFill="1" applyAlignment="1">
      <alignment horizontal="center" vertical="center" wrapText="1"/>
    </xf>
    <xf numFmtId="189" fontId="5" fillId="4" borderId="11" xfId="2" applyNumberFormat="1" applyFont="1" applyFill="1" applyBorder="1">
      <alignment vertical="center"/>
    </xf>
    <xf numFmtId="189" fontId="5" fillId="4" borderId="11" xfId="0" applyNumberFormat="1" applyFont="1" applyFill="1" applyBorder="1">
      <alignment vertical="center"/>
    </xf>
    <xf numFmtId="189" fontId="5" fillId="4" borderId="34" xfId="0" applyNumberFormat="1" applyFont="1" applyFill="1" applyBorder="1">
      <alignment vertical="center"/>
    </xf>
    <xf numFmtId="189" fontId="5" fillId="4" borderId="23" xfId="0" applyNumberFormat="1" applyFont="1" applyFill="1" applyBorder="1">
      <alignment vertical="center"/>
    </xf>
    <xf numFmtId="190" fontId="5" fillId="4" borderId="34" xfId="2" applyNumberFormat="1" applyFont="1" applyFill="1" applyBorder="1">
      <alignment vertical="center"/>
    </xf>
    <xf numFmtId="191" fontId="4" fillId="4" borderId="34" xfId="0" applyNumberFormat="1" applyFont="1" applyFill="1" applyBorder="1" applyAlignment="1">
      <alignment horizontal="right" vertical="center"/>
    </xf>
    <xf numFmtId="179" fontId="5" fillId="4" borderId="38" xfId="0" applyNumberFormat="1" applyFont="1" applyFill="1" applyBorder="1" applyAlignment="1">
      <alignment vertical="center" shrinkToFit="1"/>
    </xf>
    <xf numFmtId="190" fontId="5" fillId="4" borderId="11" xfId="2" applyNumberFormat="1" applyFont="1" applyFill="1" applyBorder="1">
      <alignment vertical="center"/>
    </xf>
    <xf numFmtId="177" fontId="4" fillId="4" borderId="11" xfId="0" applyNumberFormat="1" applyFont="1" applyFill="1" applyBorder="1" applyAlignment="1">
      <alignment horizontal="right" vertical="center"/>
    </xf>
    <xf numFmtId="179" fontId="5" fillId="4" borderId="13" xfId="0" applyNumberFormat="1" applyFont="1" applyFill="1" applyBorder="1" applyAlignment="1">
      <alignment vertical="center" shrinkToFit="1"/>
    </xf>
    <xf numFmtId="190" fontId="5" fillId="0" borderId="11" xfId="0" applyNumberFormat="1" applyFont="1" applyBorder="1" applyProtection="1">
      <alignment vertical="center"/>
      <protection locked="0"/>
    </xf>
    <xf numFmtId="190" fontId="5" fillId="0" borderId="23" xfId="0" applyNumberFormat="1" applyFont="1" applyBorder="1" applyProtection="1">
      <alignment vertical="center"/>
      <protection locked="0"/>
    </xf>
    <xf numFmtId="177" fontId="4" fillId="4" borderId="23" xfId="0" applyNumberFormat="1" applyFont="1" applyFill="1" applyBorder="1" applyAlignment="1">
      <alignment horizontal="right" vertical="center"/>
    </xf>
    <xf numFmtId="179" fontId="5" fillId="4" borderId="22" xfId="0" applyNumberFormat="1" applyFont="1" applyFill="1" applyBorder="1" applyAlignment="1">
      <alignment vertical="center" shrinkToFit="1"/>
    </xf>
    <xf numFmtId="177" fontId="5" fillId="4" borderId="39" xfId="0" applyNumberFormat="1" applyFont="1" applyFill="1" applyBorder="1" applyAlignment="1">
      <alignment horizontal="right" vertical="center"/>
    </xf>
    <xf numFmtId="178" fontId="5" fillId="4" borderId="12" xfId="0" applyNumberFormat="1" applyFont="1" applyFill="1" applyBorder="1" applyAlignment="1">
      <alignment horizontal="center" vertical="center"/>
    </xf>
    <xf numFmtId="0" fontId="5" fillId="4" borderId="20" xfId="0" applyFont="1" applyFill="1" applyBorder="1" applyAlignment="1" applyProtection="1">
      <alignment vertical="center" wrapText="1"/>
      <protection locked="0"/>
    </xf>
    <xf numFmtId="185" fontId="5" fillId="4" borderId="94" xfId="0" applyNumberFormat="1" applyFont="1" applyFill="1" applyBorder="1" applyAlignment="1">
      <alignment horizontal="right" vertical="center"/>
    </xf>
    <xf numFmtId="184" fontId="5" fillId="4" borderId="12" xfId="0" applyNumberFormat="1" applyFont="1" applyFill="1" applyBorder="1" applyAlignment="1">
      <alignment horizontal="center" vertical="center"/>
    </xf>
    <xf numFmtId="0" fontId="12" fillId="2" borderId="44" xfId="0" applyFont="1" applyFill="1" applyBorder="1" applyAlignment="1">
      <alignment horizontal="center" vertical="center"/>
    </xf>
    <xf numFmtId="0" fontId="12" fillId="2" borderId="45" xfId="0" applyFont="1" applyFill="1" applyBorder="1" applyAlignment="1">
      <alignment horizontal="center" vertical="center"/>
    </xf>
    <xf numFmtId="0" fontId="12" fillId="2" borderId="46" xfId="0" applyFont="1" applyFill="1" applyBorder="1" applyAlignment="1">
      <alignment horizontal="center" vertical="center"/>
    </xf>
    <xf numFmtId="0" fontId="16" fillId="0" borderId="37" xfId="0" applyFont="1" applyBorder="1" applyAlignment="1">
      <alignment horizontal="center" vertical="center"/>
    </xf>
    <xf numFmtId="0" fontId="16" fillId="0" borderId="34" xfId="0" applyFont="1" applyBorder="1" applyAlignment="1">
      <alignment horizontal="center" vertical="center"/>
    </xf>
    <xf numFmtId="0" fontId="5" fillId="0" borderId="42" xfId="0" applyFont="1" applyBorder="1" applyAlignment="1" applyProtection="1">
      <alignment horizontal="center" vertical="center"/>
      <protection locked="0"/>
    </xf>
    <xf numFmtId="0" fontId="5" fillId="0" borderId="1" xfId="0" applyFont="1" applyBorder="1" applyAlignment="1" applyProtection="1">
      <alignment horizontal="center" vertical="center"/>
      <protection locked="0"/>
    </xf>
    <xf numFmtId="177" fontId="5" fillId="4" borderId="24" xfId="0" applyNumberFormat="1" applyFont="1" applyFill="1" applyBorder="1" applyAlignment="1">
      <alignment horizontal="right" vertical="center"/>
    </xf>
    <xf numFmtId="177" fontId="5" fillId="4" borderId="36" xfId="0" applyNumberFormat="1" applyFont="1" applyFill="1" applyBorder="1" applyAlignment="1">
      <alignment horizontal="right" vertical="center"/>
    </xf>
    <xf numFmtId="177" fontId="5" fillId="4" borderId="39" xfId="0" applyNumberFormat="1" applyFont="1" applyFill="1" applyBorder="1" applyAlignment="1">
      <alignment horizontal="right" vertical="center"/>
    </xf>
    <xf numFmtId="177" fontId="5" fillId="0" borderId="23" xfId="0" applyNumberFormat="1" applyFont="1" applyBorder="1" applyAlignment="1" applyProtection="1">
      <alignment horizontal="center" vertical="center" shrinkToFit="1"/>
      <protection locked="0"/>
    </xf>
    <xf numFmtId="177" fontId="5" fillId="0" borderId="22" xfId="0" applyNumberFormat="1" applyFont="1" applyBorder="1" applyAlignment="1" applyProtection="1">
      <alignment horizontal="center" vertical="center" shrinkToFit="1"/>
      <protection locked="0"/>
    </xf>
    <xf numFmtId="0" fontId="5" fillId="0" borderId="23" xfId="0" applyFont="1" applyBorder="1" applyAlignment="1">
      <alignment horizontal="center" vertical="center" shrinkToFit="1"/>
    </xf>
    <xf numFmtId="0" fontId="5" fillId="0" borderId="22" xfId="0" applyFont="1" applyBorder="1" applyAlignment="1">
      <alignment horizontal="center" vertical="center" shrinkToFit="1"/>
    </xf>
    <xf numFmtId="0" fontId="5" fillId="0" borderId="21" xfId="0" applyFont="1" applyBorder="1" applyAlignment="1">
      <alignment horizontal="center" vertical="center" shrinkToFit="1"/>
    </xf>
    <xf numFmtId="0" fontId="12" fillId="0" borderId="96" xfId="0" applyFont="1" applyBorder="1" applyAlignment="1" applyProtection="1">
      <alignment horizontal="left" vertical="center"/>
      <protection locked="0"/>
    </xf>
    <xf numFmtId="0" fontId="12" fillId="0" borderId="97" xfId="0" applyFont="1" applyBorder="1" applyAlignment="1" applyProtection="1">
      <alignment horizontal="left" vertical="center"/>
      <protection locked="0"/>
    </xf>
    <xf numFmtId="0" fontId="12" fillId="0" borderId="98" xfId="0" applyFont="1" applyBorder="1" applyAlignment="1" applyProtection="1">
      <alignment horizontal="left" vertical="center"/>
      <protection locked="0"/>
    </xf>
    <xf numFmtId="0" fontId="10" fillId="0" borderId="0" xfId="1" applyFill="1" applyAlignment="1">
      <alignment horizontal="center" vertical="center"/>
    </xf>
    <xf numFmtId="0" fontId="5" fillId="0" borderId="27" xfId="0" applyFont="1" applyBorder="1" applyAlignment="1" applyProtection="1">
      <alignment horizontal="center" vertical="center"/>
      <protection locked="0"/>
    </xf>
    <xf numFmtId="0" fontId="5" fillId="0" borderId="29" xfId="0" applyFont="1" applyBorder="1" applyAlignment="1" applyProtection="1">
      <alignment horizontal="center" vertical="center"/>
      <protection locked="0"/>
    </xf>
    <xf numFmtId="0" fontId="5" fillId="0" borderId="30" xfId="0" applyFont="1" applyBorder="1" applyAlignment="1" applyProtection="1">
      <alignment horizontal="center" vertical="center"/>
      <protection locked="0"/>
    </xf>
    <xf numFmtId="0" fontId="5" fillId="0" borderId="25" xfId="0" applyFont="1" applyBorder="1" applyAlignment="1">
      <alignment horizontal="center" vertical="center" shrinkToFit="1"/>
    </xf>
    <xf numFmtId="0" fontId="5" fillId="0" borderId="26" xfId="0" applyFont="1" applyBorder="1" applyAlignment="1">
      <alignment horizontal="center" vertical="center" shrinkToFit="1"/>
    </xf>
    <xf numFmtId="177" fontId="5" fillId="4" borderId="107" xfId="0" applyNumberFormat="1" applyFont="1" applyFill="1" applyBorder="1" applyAlignment="1">
      <alignment horizontal="right" vertical="center"/>
    </xf>
    <xf numFmtId="177" fontId="5" fillId="4" borderId="108" xfId="0" applyNumberFormat="1" applyFont="1" applyFill="1" applyBorder="1" applyAlignment="1">
      <alignment horizontal="right" vertical="center"/>
    </xf>
    <xf numFmtId="177" fontId="5" fillId="4" borderId="64" xfId="0" applyNumberFormat="1" applyFont="1" applyFill="1" applyBorder="1" applyAlignment="1">
      <alignment horizontal="right" vertical="center"/>
    </xf>
    <xf numFmtId="177" fontId="5" fillId="0" borderId="107" xfId="0" applyNumberFormat="1" applyFont="1" applyBorder="1" applyAlignment="1" applyProtection="1">
      <alignment horizontal="right" vertical="center"/>
      <protection locked="0"/>
    </xf>
    <xf numFmtId="177" fontId="5" fillId="0" borderId="108" xfId="0" applyNumberFormat="1" applyFont="1" applyBorder="1" applyAlignment="1" applyProtection="1">
      <alignment horizontal="right" vertical="center"/>
      <protection locked="0"/>
    </xf>
    <xf numFmtId="177" fontId="5" fillId="0" borderId="64" xfId="0" applyNumberFormat="1" applyFont="1" applyBorder="1" applyAlignment="1" applyProtection="1">
      <alignment horizontal="right" vertical="center"/>
      <protection locked="0"/>
    </xf>
    <xf numFmtId="0" fontId="2" fillId="0" borderId="0" xfId="0" applyFont="1" applyAlignment="1">
      <alignment horizontal="left" vertical="center" wrapText="1"/>
    </xf>
    <xf numFmtId="0" fontId="2" fillId="0" borderId="0" xfId="0" applyFont="1" applyAlignment="1">
      <alignment horizontal="left" vertical="center"/>
    </xf>
    <xf numFmtId="0" fontId="5" fillId="0" borderId="59" xfId="0" applyFont="1" applyBorder="1" applyAlignment="1">
      <alignment horizontal="left" vertical="center"/>
    </xf>
    <xf numFmtId="0" fontId="5" fillId="0" borderId="59" xfId="0" applyFont="1" applyBorder="1" applyAlignment="1" applyProtection="1">
      <alignment horizontal="center" vertical="center"/>
      <protection locked="0"/>
    </xf>
    <xf numFmtId="0" fontId="5" fillId="0" borderId="59" xfId="0" applyFont="1" applyBorder="1" applyAlignment="1">
      <alignment horizontal="left" vertical="center" wrapText="1"/>
    </xf>
    <xf numFmtId="0" fontId="5" fillId="0" borderId="59" xfId="0" applyFont="1" applyBorder="1" applyAlignment="1" applyProtection="1">
      <alignment horizontal="center" vertical="center" wrapText="1"/>
      <protection locked="0"/>
    </xf>
    <xf numFmtId="0" fontId="20" fillId="0" borderId="59" xfId="1" applyFont="1" applyBorder="1" applyAlignment="1" applyProtection="1">
      <alignment horizontal="left" vertical="center"/>
    </xf>
    <xf numFmtId="0" fontId="18" fillId="0" borderId="20" xfId="1" applyFont="1" applyBorder="1" applyAlignment="1" applyProtection="1">
      <alignment horizontal="left" vertical="top"/>
      <protection locked="0"/>
    </xf>
    <xf numFmtId="0" fontId="18" fillId="0" borderId="11" xfId="1" applyFont="1" applyBorder="1" applyAlignment="1" applyProtection="1">
      <alignment horizontal="left" vertical="top"/>
      <protection locked="0"/>
    </xf>
    <xf numFmtId="0" fontId="18" fillId="0" borderId="13" xfId="1" applyFont="1" applyBorder="1" applyAlignment="1" applyProtection="1">
      <alignment horizontal="left" vertical="top"/>
      <protection locked="0"/>
    </xf>
    <xf numFmtId="0" fontId="4" fillId="0" borderId="81" xfId="0" applyFont="1" applyBorder="1" applyAlignment="1">
      <alignment horizontal="center" vertical="center" wrapText="1"/>
    </xf>
    <xf numFmtId="0" fontId="4" fillId="0" borderId="77" xfId="0" applyFont="1" applyBorder="1" applyAlignment="1">
      <alignment horizontal="center" vertical="center" wrapText="1"/>
    </xf>
    <xf numFmtId="0" fontId="4" fillId="0" borderId="87" xfId="0" applyFont="1" applyBorder="1" applyAlignment="1">
      <alignment horizontal="center" vertical="center" wrapText="1"/>
    </xf>
    <xf numFmtId="0" fontId="4" fillId="0" borderId="82" xfId="0" applyFont="1" applyBorder="1" applyAlignment="1">
      <alignment horizontal="center" vertical="center" wrapText="1"/>
    </xf>
    <xf numFmtId="0" fontId="5" fillId="0" borderId="77" xfId="0" applyFont="1" applyBorder="1" applyAlignment="1">
      <alignment horizontal="center" vertical="center" wrapText="1"/>
    </xf>
    <xf numFmtId="0" fontId="5" fillId="0" borderId="83" xfId="0" applyFont="1" applyBorder="1" applyAlignment="1">
      <alignment horizontal="center" vertical="center" wrapText="1"/>
    </xf>
    <xf numFmtId="0" fontId="4" fillId="0" borderId="77" xfId="0" applyFont="1" applyBorder="1" applyAlignment="1">
      <alignment horizontal="center" vertical="center" textRotation="255" wrapText="1"/>
    </xf>
    <xf numFmtId="0" fontId="4" fillId="0" borderId="83" xfId="0" applyFont="1" applyBorder="1" applyAlignment="1">
      <alignment horizontal="center" vertical="center" textRotation="255" wrapText="1"/>
    </xf>
    <xf numFmtId="0" fontId="4" fillId="0" borderId="78"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85"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79" xfId="0" applyFont="1" applyBorder="1" applyAlignment="1">
      <alignment horizontal="center" vertical="center" wrapText="1"/>
    </xf>
    <xf numFmtId="0" fontId="4" fillId="0" borderId="86" xfId="0" applyFont="1" applyBorder="1" applyAlignment="1">
      <alignment horizontal="center" vertical="center" wrapText="1"/>
    </xf>
    <xf numFmtId="0" fontId="7" fillId="0" borderId="78"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14" xfId="0" applyFont="1" applyBorder="1" applyAlignment="1">
      <alignment horizontal="center" vertical="center"/>
    </xf>
    <xf numFmtId="0" fontId="4" fillId="0" borderId="84" xfId="0" applyFont="1" applyBorder="1" applyAlignment="1">
      <alignment horizontal="center" vertical="center" wrapText="1"/>
    </xf>
    <xf numFmtId="0" fontId="4" fillId="0" borderId="99" xfId="0" applyFont="1" applyBorder="1" applyAlignment="1">
      <alignment horizontal="center" vertical="center" wrapText="1"/>
    </xf>
    <xf numFmtId="0" fontId="4" fillId="0" borderId="100" xfId="0" applyFont="1" applyBorder="1" applyAlignment="1">
      <alignment horizontal="center" vertical="center" wrapText="1"/>
    </xf>
    <xf numFmtId="0" fontId="10" fillId="0" borderId="0" xfId="1" applyAlignment="1" applyProtection="1">
      <alignment horizontal="left" vertical="center" indent="2"/>
    </xf>
    <xf numFmtId="14" fontId="5" fillId="0" borderId="59" xfId="0" applyNumberFormat="1" applyFont="1" applyBorder="1" applyAlignment="1" applyProtection="1">
      <alignment horizontal="center" vertical="center"/>
      <protection locked="0"/>
    </xf>
    <xf numFmtId="0" fontId="5" fillId="0" borderId="20" xfId="0" applyFont="1" applyBorder="1" applyAlignment="1" applyProtection="1">
      <alignment horizontal="center" vertical="center"/>
      <protection locked="0"/>
    </xf>
    <xf numFmtId="0" fontId="5" fillId="0" borderId="11" xfId="0" applyFont="1" applyBorder="1" applyAlignment="1" applyProtection="1">
      <alignment horizontal="center" vertical="center"/>
      <protection locked="0"/>
    </xf>
    <xf numFmtId="0" fontId="4" fillId="0" borderId="0" xfId="0" applyFont="1" applyAlignment="1">
      <alignment horizontal="left" vertical="center" wrapText="1"/>
    </xf>
    <xf numFmtId="0" fontId="6" fillId="0" borderId="7" xfId="0" applyFont="1" applyBorder="1" applyAlignment="1">
      <alignment horizontal="center" vertical="center" wrapText="1"/>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5" fillId="0" borderId="91" xfId="0" applyFont="1" applyBorder="1" applyAlignment="1">
      <alignment horizontal="center" vertical="center" wrapText="1"/>
    </xf>
    <xf numFmtId="0" fontId="5" fillId="0" borderId="92"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17"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47" xfId="0" applyFont="1" applyBorder="1" applyAlignment="1">
      <alignment horizontal="center" vertical="center" wrapText="1"/>
    </xf>
    <xf numFmtId="0" fontId="5" fillId="0" borderId="93" xfId="0" applyFont="1" applyBorder="1" applyAlignment="1">
      <alignment horizontal="left" vertical="center"/>
    </xf>
    <xf numFmtId="0" fontId="5" fillId="0" borderId="91" xfId="0" applyFont="1" applyBorder="1" applyAlignment="1">
      <alignment horizontal="left" vertical="center"/>
    </xf>
    <xf numFmtId="0" fontId="6" fillId="0" borderId="19" xfId="0" applyFont="1" applyBorder="1" applyAlignment="1">
      <alignment horizontal="right"/>
    </xf>
    <xf numFmtId="0" fontId="6" fillId="0" borderId="16" xfId="0" applyFont="1" applyBorder="1" applyAlignment="1">
      <alignment horizontal="right"/>
    </xf>
    <xf numFmtId="186" fontId="4" fillId="0" borderId="14" xfId="0" applyNumberFormat="1" applyFont="1" applyBorder="1" applyAlignment="1">
      <alignment horizontal="left" vertical="top"/>
    </xf>
    <xf numFmtId="186" fontId="4" fillId="0" borderId="15" xfId="0" applyNumberFormat="1" applyFont="1" applyBorder="1" applyAlignment="1">
      <alignment horizontal="left" vertical="top"/>
    </xf>
    <xf numFmtId="186" fontId="4" fillId="0" borderId="48" xfId="0" applyNumberFormat="1" applyFont="1" applyBorder="1" applyAlignment="1">
      <alignment horizontal="left" vertical="top"/>
    </xf>
    <xf numFmtId="186" fontId="4" fillId="0" borderId="49" xfId="0" applyNumberFormat="1" applyFont="1" applyBorder="1" applyAlignment="1">
      <alignment horizontal="left" vertical="top"/>
    </xf>
    <xf numFmtId="187" fontId="5" fillId="0" borderId="5" xfId="0" applyNumberFormat="1" applyFont="1" applyBorder="1" applyAlignment="1">
      <alignment horizontal="center" vertical="center"/>
    </xf>
    <xf numFmtId="187" fontId="5" fillId="0" borderId="6" xfId="0" applyNumberFormat="1" applyFont="1" applyBorder="1" applyAlignment="1">
      <alignment horizontal="center" vertical="center"/>
    </xf>
    <xf numFmtId="0" fontId="6" fillId="0" borderId="0" xfId="0" applyFont="1" applyAlignment="1">
      <alignment horizontal="center" vertical="center"/>
    </xf>
    <xf numFmtId="0" fontId="17" fillId="0" borderId="0" xfId="0" applyFont="1" applyAlignment="1">
      <alignment horizontal="left" vertical="center"/>
    </xf>
    <xf numFmtId="0" fontId="14" fillId="0" borderId="0" xfId="0" applyFont="1" applyAlignment="1">
      <alignment horizontal="left" vertical="center" wrapText="1"/>
    </xf>
    <xf numFmtId="0" fontId="6" fillId="0" borderId="35" xfId="0" applyFont="1" applyBorder="1" applyAlignment="1">
      <alignment horizontal="left" vertical="center"/>
    </xf>
    <xf numFmtId="0" fontId="6" fillId="0" borderId="34" xfId="0" applyFont="1" applyBorder="1" applyAlignment="1">
      <alignment horizontal="left" vertical="center"/>
    </xf>
    <xf numFmtId="0" fontId="6" fillId="0" borderId="33" xfId="0" applyFont="1" applyBorder="1" applyAlignment="1">
      <alignment horizontal="left" vertical="center"/>
    </xf>
    <xf numFmtId="0" fontId="6" fillId="2" borderId="19" xfId="0" applyFont="1" applyFill="1" applyBorder="1" applyAlignment="1">
      <alignment horizontal="left" vertical="center" wrapText="1"/>
    </xf>
    <xf numFmtId="0" fontId="6" fillId="2" borderId="16" xfId="0" applyFont="1" applyFill="1" applyBorder="1" applyAlignment="1">
      <alignment horizontal="left" vertical="center" wrapText="1"/>
    </xf>
    <xf numFmtId="0" fontId="6" fillId="2" borderId="17" xfId="0" applyFont="1" applyFill="1" applyBorder="1" applyAlignment="1">
      <alignment horizontal="left" vertical="center" wrapText="1"/>
    </xf>
    <xf numFmtId="0" fontId="6" fillId="0" borderId="8" xfId="0" applyFont="1" applyBorder="1" applyAlignment="1">
      <alignment horizontal="left" vertical="center"/>
    </xf>
    <xf numFmtId="0" fontId="6" fillId="0" borderId="9" xfId="0" applyFont="1" applyBorder="1" applyAlignment="1">
      <alignment horizontal="left" vertical="center"/>
    </xf>
    <xf numFmtId="0" fontId="6" fillId="0" borderId="10" xfId="0" applyFont="1" applyBorder="1" applyAlignment="1">
      <alignment horizontal="left" vertical="center"/>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40"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41" xfId="0" applyFont="1" applyBorder="1" applyAlignment="1">
      <alignment horizontal="center" vertical="center" wrapText="1"/>
    </xf>
    <xf numFmtId="0" fontId="6" fillId="2" borderId="19" xfId="0" applyFont="1" applyFill="1" applyBorder="1" applyAlignment="1">
      <alignment horizontal="center" vertical="center" wrapText="1"/>
    </xf>
    <xf numFmtId="0" fontId="6" fillId="2" borderId="16" xfId="0" applyFont="1" applyFill="1" applyBorder="1" applyAlignment="1">
      <alignment horizontal="center" vertical="center" wrapText="1"/>
    </xf>
    <xf numFmtId="0" fontId="6" fillId="2" borderId="17" xfId="0" applyFont="1" applyFill="1" applyBorder="1" applyAlignment="1">
      <alignment horizontal="center" vertical="center" wrapText="1"/>
    </xf>
    <xf numFmtId="0" fontId="4" fillId="0" borderId="0" xfId="0" applyFont="1" applyAlignment="1">
      <alignment horizontal="left" vertical="center"/>
    </xf>
    <xf numFmtId="0" fontId="6" fillId="0" borderId="18" xfId="0" applyFont="1" applyBorder="1" applyAlignment="1">
      <alignment horizontal="center" vertical="center" wrapText="1"/>
    </xf>
    <xf numFmtId="0" fontId="6" fillId="0" borderId="19" xfId="0" applyFont="1" applyBorder="1" applyAlignment="1">
      <alignment horizontal="center" vertical="center" wrapText="1"/>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cellXfs>
  <cellStyles count="3">
    <cellStyle name="ハイパーリンク" xfId="1" builtinId="8"/>
    <cellStyle name="桁区切り" xfId="2" builtinId="6"/>
    <cellStyle name="標準" xfId="0" builtinId="0"/>
  </cellStyles>
  <dxfs count="35">
    <dxf>
      <fill>
        <patternFill>
          <bgColor rgb="FFFFFF00"/>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0" tint="-0.24994659260841701"/>
        </patternFill>
      </fill>
    </dxf>
    <dxf>
      <fill>
        <patternFill>
          <bgColor theme="0" tint="-0.24994659260841701"/>
        </patternFill>
      </fill>
    </dxf>
  </dxfs>
  <tableStyles count="0" defaultTableStyle="TableStyleMedium2" defaultPivotStyle="PivotStyleLight16"/>
  <colors>
    <mruColors>
      <color rgb="FF003DB8"/>
      <color rgb="FFFFCCCC"/>
      <color rgb="FFFFFFAF"/>
      <color rgb="FFFFFF8F"/>
      <color rgb="FFF95D07"/>
      <color rgb="FFCCECFF"/>
      <color rgb="FFFFFF65"/>
      <color rgb="FFF1B58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4" Type="http://schemas.openxmlformats.org/officeDocument/2006/relationships/image" Target="../media/image4.emf"/></Relationships>
</file>

<file path=xl/drawings/_rels/vmlDrawing2.vml.rels><?xml version="1.0" encoding="UTF-8" standalone="yes"?>
<Relationships xmlns="http://schemas.openxmlformats.org/package/2006/relationships"><Relationship Id="rId3" Type="http://schemas.openxmlformats.org/officeDocument/2006/relationships/image" Target="../media/image7.emf"/><Relationship Id="rId2" Type="http://schemas.openxmlformats.org/officeDocument/2006/relationships/image" Target="../media/image6.emf"/><Relationship Id="rId1" Type="http://schemas.openxmlformats.org/officeDocument/2006/relationships/image" Target="../media/image5.emf"/><Relationship Id="rId4" Type="http://schemas.openxmlformats.org/officeDocument/2006/relationships/image" Target="../media/image8.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200025</xdr:colOff>
          <xdr:row>56</xdr:row>
          <xdr:rowOff>142875</xdr:rowOff>
        </xdr:from>
        <xdr:to>
          <xdr:col>0</xdr:col>
          <xdr:colOff>428625</xdr:colOff>
          <xdr:row>59</xdr:row>
          <xdr:rowOff>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8</xdr:col>
      <xdr:colOff>266700</xdr:colOff>
      <xdr:row>8</xdr:row>
      <xdr:rowOff>0</xdr:rowOff>
    </xdr:from>
    <xdr:to>
      <xdr:col>18</xdr:col>
      <xdr:colOff>0</xdr:colOff>
      <xdr:row>16</xdr:row>
      <xdr:rowOff>180975</xdr:rowOff>
    </xdr:to>
    <xdr:sp macro="" textlink="">
      <xdr:nvSpPr>
        <xdr:cNvPr id="6" name="吹き出し: 角を丸めた四角形 5">
          <a:extLst>
            <a:ext uri="{FF2B5EF4-FFF2-40B4-BE49-F238E27FC236}">
              <a16:creationId xmlns:a16="http://schemas.microsoft.com/office/drawing/2014/main" id="{00000000-0008-0000-0000-000006000000}"/>
            </a:ext>
          </a:extLst>
        </xdr:cNvPr>
        <xdr:cNvSpPr/>
      </xdr:nvSpPr>
      <xdr:spPr>
        <a:xfrm>
          <a:off x="6200775" y="1352550"/>
          <a:ext cx="2409825" cy="1943100"/>
        </a:xfrm>
        <a:prstGeom prst="wedgeRoundRectCallout">
          <a:avLst>
            <a:gd name="adj1" fmla="val -65435"/>
            <a:gd name="adj2" fmla="val -26648"/>
            <a:gd name="adj3" fmla="val 16667"/>
          </a:avLst>
        </a:prstGeom>
        <a:solidFill>
          <a:srgbClr val="CCECFF"/>
        </a:solidFill>
        <a:ln w="15875">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8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【BCM</a:t>
          </a:r>
          <a:r>
            <a:rPr kumimoji="1" lang="ja-JP" altLang="en-US" sz="8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予算コード</a:t>
          </a:r>
          <a:r>
            <a:rPr kumimoji="1" lang="en-US" altLang="ja-JP" sz="8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	</a:t>
          </a: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8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26</a:t>
          </a:r>
          <a:r>
            <a:rPr kumimoji="1" lang="ja-JP" altLang="en-US" sz="8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＋アルファベット</a:t>
          </a:r>
          <a:r>
            <a:rPr kumimoji="1" lang="en-US" altLang="ja-JP" sz="8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3</a:t>
          </a:r>
          <a:r>
            <a:rPr kumimoji="1" lang="ja-JP" altLang="en-US" sz="8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文字＋数字</a:t>
          </a:r>
          <a:r>
            <a:rPr kumimoji="1" lang="en-US" altLang="ja-JP" sz="8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6</a:t>
          </a:r>
          <a:r>
            <a:rPr kumimoji="1" lang="ja-JP" altLang="en-US" sz="8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桁</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例：　</a:t>
          </a:r>
          <a:r>
            <a:rPr kumimoji="1" lang="en-US" altLang="ja-JP" sz="8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26AAA070000</a:t>
          </a:r>
          <a:r>
            <a:rPr kumimoji="1" lang="ja-JP" altLang="en-US" sz="8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　，　</a:t>
          </a:r>
          <a:r>
            <a:rPr kumimoji="1" lang="en-US" altLang="ja-JP" sz="8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26DAB490000</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＜確認方法＞</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担当研究者・作業指揮（管理）者に確認してください。</a:t>
          </a:r>
        </a:p>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8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予算執行権限者とは研究代表者もしくは研究分担者となります。</a:t>
          </a:r>
        </a:p>
      </xdr:txBody>
    </xdr:sp>
    <xdr:clientData/>
  </xdr:twoCellAnchor>
  <mc:AlternateContent xmlns:mc="http://schemas.openxmlformats.org/markup-compatibility/2006">
    <mc:Choice xmlns:a14="http://schemas.microsoft.com/office/drawing/2010/main" Requires="a14">
      <xdr:twoCellAnchor editAs="oneCell">
        <xdr:from>
          <xdr:col>0</xdr:col>
          <xdr:colOff>200025</xdr:colOff>
          <xdr:row>58</xdr:row>
          <xdr:rowOff>19050</xdr:rowOff>
        </xdr:from>
        <xdr:to>
          <xdr:col>0</xdr:col>
          <xdr:colOff>428625</xdr:colOff>
          <xdr:row>60</xdr:row>
          <xdr:rowOff>38100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7</xdr:col>
      <xdr:colOff>18222</xdr:colOff>
      <xdr:row>8</xdr:row>
      <xdr:rowOff>5797</xdr:rowOff>
    </xdr:from>
    <xdr:to>
      <xdr:col>10</xdr:col>
      <xdr:colOff>190499</xdr:colOff>
      <xdr:row>11</xdr:row>
      <xdr:rowOff>57150</xdr:rowOff>
    </xdr:to>
    <xdr:sp macro="" textlink="">
      <xdr:nvSpPr>
        <xdr:cNvPr id="6" name="テキスト ボックス 5">
          <a:extLst>
            <a:ext uri="{FF2B5EF4-FFF2-40B4-BE49-F238E27FC236}">
              <a16:creationId xmlns:a16="http://schemas.microsoft.com/office/drawing/2014/main" id="{00000000-0008-0000-0100-000006000000}"/>
            </a:ext>
          </a:extLst>
        </xdr:cNvPr>
        <xdr:cNvSpPr txBox="1"/>
      </xdr:nvSpPr>
      <xdr:spPr>
        <a:xfrm>
          <a:off x="3523422" y="1796497"/>
          <a:ext cx="3077402" cy="9657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ja-JP" sz="850">
              <a:solidFill>
                <a:schemeClr val="dk1"/>
              </a:solidFill>
              <a:effectLst/>
              <a:latin typeface="ＭＳ Ｐゴシック" panose="020B0600070205080204" pitchFamily="50" charset="-128"/>
              <a:ea typeface="ＭＳ Ｐゴシック" panose="020B0600070205080204" pitchFamily="50" charset="-128"/>
              <a:cs typeface="+mn-cs"/>
            </a:rPr>
            <a:t>【</a:t>
          </a:r>
          <a:r>
            <a:rPr lang="en-US" altLang="ja-JP" sz="850">
              <a:solidFill>
                <a:schemeClr val="dk1"/>
              </a:solidFill>
              <a:effectLst/>
              <a:latin typeface="ＭＳ Ｐゴシック" panose="020B0600070205080204" pitchFamily="50" charset="-128"/>
              <a:ea typeface="ＭＳ Ｐゴシック" panose="020B0600070205080204" pitchFamily="50" charset="-128"/>
              <a:cs typeface="+mn-cs"/>
            </a:rPr>
            <a:t>BCM</a:t>
          </a:r>
          <a:r>
            <a:rPr lang="ja-JP" altLang="ja-JP" sz="850">
              <a:solidFill>
                <a:schemeClr val="dk1"/>
              </a:solidFill>
              <a:effectLst/>
              <a:latin typeface="ＭＳ Ｐゴシック" panose="020B0600070205080204" pitchFamily="50" charset="-128"/>
              <a:ea typeface="ＭＳ Ｐゴシック" panose="020B0600070205080204" pitchFamily="50" charset="-128"/>
              <a:cs typeface="+mn-cs"/>
            </a:rPr>
            <a:t>予算コード】</a:t>
          </a:r>
          <a:r>
            <a:rPr lang="en-US" altLang="ja-JP" sz="850">
              <a:solidFill>
                <a:schemeClr val="dk1"/>
              </a:solidFill>
              <a:effectLst/>
              <a:latin typeface="ＭＳ Ｐゴシック" panose="020B0600070205080204" pitchFamily="50" charset="-128"/>
              <a:ea typeface="ＭＳ Ｐゴシック" panose="020B0600070205080204" pitchFamily="50" charset="-128"/>
              <a:cs typeface="+mn-cs"/>
            </a:rPr>
            <a:t>	</a:t>
          </a:r>
        </a:p>
        <a:p>
          <a:r>
            <a:rPr lang="en-US" altLang="ja-JP" sz="850">
              <a:solidFill>
                <a:schemeClr val="dk1"/>
              </a:solidFill>
              <a:effectLst/>
              <a:latin typeface="ＭＳ Ｐゴシック" panose="020B0600070205080204" pitchFamily="50" charset="-128"/>
              <a:ea typeface="ＭＳ Ｐゴシック" panose="020B0600070205080204" pitchFamily="50" charset="-128"/>
              <a:cs typeface="+mn-cs"/>
            </a:rPr>
            <a:t>24</a:t>
          </a:r>
          <a:r>
            <a:rPr lang="ja-JP" altLang="ja-JP" sz="850">
              <a:solidFill>
                <a:schemeClr val="dk1"/>
              </a:solidFill>
              <a:effectLst/>
              <a:latin typeface="ＭＳ Ｐゴシック" panose="020B0600070205080204" pitchFamily="50" charset="-128"/>
              <a:ea typeface="ＭＳ Ｐゴシック" panose="020B0600070205080204" pitchFamily="50" charset="-128"/>
              <a:cs typeface="+mn-cs"/>
            </a:rPr>
            <a:t>＋アルファベット</a:t>
          </a:r>
          <a:r>
            <a:rPr lang="en-US" altLang="ja-JP" sz="850">
              <a:solidFill>
                <a:schemeClr val="dk1"/>
              </a:solidFill>
              <a:effectLst/>
              <a:latin typeface="ＭＳ Ｐゴシック" panose="020B0600070205080204" pitchFamily="50" charset="-128"/>
              <a:ea typeface="ＭＳ Ｐゴシック" panose="020B0600070205080204" pitchFamily="50" charset="-128"/>
              <a:cs typeface="+mn-cs"/>
            </a:rPr>
            <a:t>3</a:t>
          </a:r>
          <a:r>
            <a:rPr lang="ja-JP" altLang="ja-JP" sz="850">
              <a:solidFill>
                <a:schemeClr val="dk1"/>
              </a:solidFill>
              <a:effectLst/>
              <a:latin typeface="ＭＳ Ｐゴシック" panose="020B0600070205080204" pitchFamily="50" charset="-128"/>
              <a:ea typeface="ＭＳ Ｐゴシック" panose="020B0600070205080204" pitchFamily="50" charset="-128"/>
              <a:cs typeface="+mn-cs"/>
            </a:rPr>
            <a:t>文字＋数字</a:t>
          </a:r>
          <a:r>
            <a:rPr lang="en-US" altLang="ja-JP" sz="850">
              <a:solidFill>
                <a:schemeClr val="dk1"/>
              </a:solidFill>
              <a:effectLst/>
              <a:latin typeface="ＭＳ Ｐゴシック" panose="020B0600070205080204" pitchFamily="50" charset="-128"/>
              <a:ea typeface="ＭＳ Ｐゴシック" panose="020B0600070205080204" pitchFamily="50" charset="-128"/>
              <a:cs typeface="+mn-cs"/>
            </a:rPr>
            <a:t>6</a:t>
          </a:r>
          <a:r>
            <a:rPr lang="ja-JP" altLang="ja-JP" sz="850">
              <a:solidFill>
                <a:schemeClr val="dk1"/>
              </a:solidFill>
              <a:effectLst/>
              <a:latin typeface="ＭＳ Ｐゴシック" panose="020B0600070205080204" pitchFamily="50" charset="-128"/>
              <a:ea typeface="ＭＳ Ｐゴシック" panose="020B0600070205080204" pitchFamily="50" charset="-128"/>
              <a:cs typeface="+mn-cs"/>
            </a:rPr>
            <a:t>桁</a:t>
          </a:r>
        </a:p>
        <a:p>
          <a:r>
            <a:rPr lang="ja-JP" altLang="ja-JP" sz="850">
              <a:solidFill>
                <a:schemeClr val="dk1"/>
              </a:solidFill>
              <a:effectLst/>
              <a:latin typeface="ＭＳ Ｐゴシック" panose="020B0600070205080204" pitchFamily="50" charset="-128"/>
              <a:ea typeface="ＭＳ Ｐゴシック" panose="020B0600070205080204" pitchFamily="50" charset="-128"/>
              <a:cs typeface="+mn-cs"/>
            </a:rPr>
            <a:t>例：　</a:t>
          </a:r>
          <a:r>
            <a:rPr lang="en-US" altLang="ja-JP" sz="850">
              <a:solidFill>
                <a:schemeClr val="dk1"/>
              </a:solidFill>
              <a:effectLst/>
              <a:latin typeface="ＭＳ Ｐゴシック" panose="020B0600070205080204" pitchFamily="50" charset="-128"/>
              <a:ea typeface="ＭＳ Ｐゴシック" panose="020B0600070205080204" pitchFamily="50" charset="-128"/>
              <a:cs typeface="+mn-cs"/>
            </a:rPr>
            <a:t>24AAA070000</a:t>
          </a:r>
          <a:r>
            <a:rPr lang="ja-JP" altLang="ja-JP" sz="850">
              <a:solidFill>
                <a:schemeClr val="dk1"/>
              </a:solidFill>
              <a:effectLst/>
              <a:latin typeface="ＭＳ Ｐゴシック" panose="020B0600070205080204" pitchFamily="50" charset="-128"/>
              <a:ea typeface="ＭＳ Ｐゴシック" panose="020B0600070205080204" pitchFamily="50" charset="-128"/>
              <a:cs typeface="+mn-cs"/>
            </a:rPr>
            <a:t>　，　</a:t>
          </a:r>
          <a:r>
            <a:rPr lang="en-US" altLang="ja-JP" sz="850">
              <a:solidFill>
                <a:schemeClr val="dk1"/>
              </a:solidFill>
              <a:effectLst/>
              <a:latin typeface="ＭＳ Ｐゴシック" panose="020B0600070205080204" pitchFamily="50" charset="-128"/>
              <a:ea typeface="ＭＳ Ｐゴシック" panose="020B0600070205080204" pitchFamily="50" charset="-128"/>
              <a:cs typeface="+mn-cs"/>
            </a:rPr>
            <a:t>24DAB490000</a:t>
          </a:r>
        </a:p>
        <a:p>
          <a:r>
            <a:rPr lang="ja-JP" altLang="ja-JP" sz="850">
              <a:solidFill>
                <a:schemeClr val="dk1"/>
              </a:solidFill>
              <a:effectLst/>
              <a:latin typeface="ＭＳ Ｐゴシック" panose="020B0600070205080204" pitchFamily="50" charset="-128"/>
              <a:ea typeface="ＭＳ Ｐゴシック" panose="020B0600070205080204" pitchFamily="50" charset="-128"/>
              <a:cs typeface="+mn-cs"/>
            </a:rPr>
            <a:t>＜確認方法＞</a:t>
          </a:r>
        </a:p>
        <a:p>
          <a:r>
            <a:rPr lang="ja-JP" altLang="ja-JP" sz="850">
              <a:solidFill>
                <a:schemeClr val="dk1"/>
              </a:solidFill>
              <a:effectLst/>
              <a:latin typeface="ＭＳ Ｐゴシック" panose="020B0600070205080204" pitchFamily="50" charset="-128"/>
              <a:ea typeface="ＭＳ Ｐゴシック" panose="020B0600070205080204" pitchFamily="50" charset="-128"/>
              <a:cs typeface="+mn-cs"/>
            </a:rPr>
            <a:t>担当研究者・作業指揮（管理）者に確認してください。</a:t>
          </a:r>
          <a:endParaRPr lang="en-US" altLang="ja-JP" sz="850">
            <a:solidFill>
              <a:schemeClr val="dk1"/>
            </a:solidFill>
            <a:effectLst/>
            <a:latin typeface="ＭＳ Ｐゴシック" panose="020B0600070205080204" pitchFamily="50" charset="-128"/>
            <a:ea typeface="ＭＳ Ｐゴシック" panose="020B0600070205080204" pitchFamily="50" charset="-128"/>
            <a:cs typeface="+mn-cs"/>
          </a:endParaRPr>
        </a:p>
        <a:p>
          <a:r>
            <a:rPr lang="ja-JP" altLang="en-US" sz="850">
              <a:solidFill>
                <a:schemeClr val="dk1"/>
              </a:solidFill>
              <a:effectLst/>
              <a:latin typeface="ＭＳ Ｐゴシック" panose="020B0600070205080204" pitchFamily="50" charset="-128"/>
              <a:ea typeface="ＭＳ Ｐゴシック" panose="020B0600070205080204" pitchFamily="50" charset="-128"/>
              <a:cs typeface="+mn-cs"/>
            </a:rPr>
            <a:t>予算執行権限者とは研究代表者もしくは研究分担者となります。</a:t>
          </a:r>
          <a:endParaRPr lang="ja-JP" altLang="ja-JP" sz="850">
            <a:solidFill>
              <a:schemeClr val="dk1"/>
            </a:solidFill>
            <a:effectLst/>
            <a:latin typeface="ＭＳ Ｐゴシック" panose="020B0600070205080204" pitchFamily="50" charset="-128"/>
            <a:ea typeface="ＭＳ Ｐゴシック" panose="020B0600070205080204" pitchFamily="50" charset="-128"/>
            <a:cs typeface="+mn-cs"/>
          </a:endParaRPr>
        </a:p>
      </xdr:txBody>
    </xdr:sp>
    <xdr:clientData/>
  </xdr:twoCellAnchor>
  <xdr:twoCellAnchor>
    <xdr:from>
      <xdr:col>0</xdr:col>
      <xdr:colOff>28576</xdr:colOff>
      <xdr:row>17</xdr:row>
      <xdr:rowOff>86414</xdr:rowOff>
    </xdr:from>
    <xdr:to>
      <xdr:col>14</xdr:col>
      <xdr:colOff>6473</xdr:colOff>
      <xdr:row>87</xdr:row>
      <xdr:rowOff>38101</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28576" y="4048814"/>
          <a:ext cx="8455147" cy="9867212"/>
          <a:chOff x="28566" y="3878858"/>
          <a:chExt cx="8566871" cy="10447262"/>
        </a:xfrm>
      </xdr:grpSpPr>
      <mc:AlternateContent xmlns:mc="http://schemas.openxmlformats.org/markup-compatibility/2006" xmlns:a14="http://schemas.microsoft.com/office/drawing/2010/main">
        <mc:Choice Requires="a14">
          <xdr:pic>
            <xdr:nvPicPr>
              <xdr:cNvPr id="2" name="図 1">
                <a:extLst>
                  <a:ext uri="{FF2B5EF4-FFF2-40B4-BE49-F238E27FC236}">
                    <a16:creationId xmlns:a16="http://schemas.microsoft.com/office/drawing/2014/main" id="{00000000-0008-0000-0100-000002000000}"/>
                  </a:ext>
                </a:extLst>
              </xdr:cNvPr>
              <xdr:cNvPicPr>
                <a:picLocks noChangeAspect="1" noChangeArrowheads="1"/>
                <a:extLst>
                  <a:ext uri="{84589F7E-364E-4C9E-8A38-B11213B215E9}">
                    <a14:cameraTool cellRange="勤務登録画面!$A$23:$Q$55" spid="_x0000_s2745"/>
                  </a:ext>
                </a:extLst>
              </xdr:cNvPicPr>
            </xdr:nvPicPr>
            <xdr:blipFill>
              <a:blip xmlns:r="http://schemas.openxmlformats.org/officeDocument/2006/relationships" r:embed="rId1"/>
              <a:srcRect/>
              <a:stretch>
                <a:fillRect/>
              </a:stretch>
            </xdr:blipFill>
            <xdr:spPr bwMode="auto">
              <a:xfrm>
                <a:off x="82920" y="3878858"/>
                <a:ext cx="8512517" cy="7559746"/>
              </a:xfrm>
              <a:prstGeom prst="rect">
                <a:avLst/>
              </a:prstGeom>
              <a:noFill/>
              <a:extLst>
                <a:ext uri="{909E8E84-426E-40DD-AFC4-6F175D3DCCD1}">
                  <a14:hiddenFill>
                    <a:solidFill>
                      <a:srgbClr val="FFFFFF"/>
                    </a:solidFill>
                  </a14:hiddenFill>
                </a:ext>
              </a:extLst>
            </xdr:spPr>
          </xdr:pic>
        </mc:Choice>
        <mc:Fallback xmlns=""/>
      </mc:AlternateContent>
      <mc:AlternateContent xmlns:mc="http://schemas.openxmlformats.org/markup-compatibility/2006" xmlns:a14="http://schemas.microsoft.com/office/drawing/2010/main">
        <mc:Choice Requires="a14">
          <xdr:pic>
            <xdr:nvPicPr>
              <xdr:cNvPr id="3" name="図 2">
                <a:extLst>
                  <a:ext uri="{FF2B5EF4-FFF2-40B4-BE49-F238E27FC236}">
                    <a16:creationId xmlns:a16="http://schemas.microsoft.com/office/drawing/2014/main" id="{00000000-0008-0000-0100-000003000000}"/>
                  </a:ext>
                </a:extLst>
              </xdr:cNvPr>
              <xdr:cNvPicPr>
                <a:picLocks noChangeAspect="1" noChangeArrowheads="1"/>
                <a:extLst>
                  <a:ext uri="{84589F7E-364E-4C9E-8A38-B11213B215E9}">
                    <a14:cameraTool cellRange="'事務局使用欄 '!$A$1:$Q$10" spid="_x0000_s2746"/>
                  </a:ext>
                </a:extLst>
              </xdr:cNvPicPr>
            </xdr:nvPicPr>
            <xdr:blipFill rotWithShape="1">
              <a:blip xmlns:r="http://schemas.openxmlformats.org/officeDocument/2006/relationships" r:embed="rId2"/>
              <a:srcRect r="1745" b="11111"/>
              <a:stretch>
                <a:fillRect/>
              </a:stretch>
            </xdr:blipFill>
            <xdr:spPr bwMode="auto">
              <a:xfrm>
                <a:off x="28566" y="11716372"/>
                <a:ext cx="8537816" cy="1797900"/>
              </a:xfrm>
              <a:prstGeom prst="rect">
                <a:avLst/>
              </a:prstGeom>
              <a:noFill/>
              <a:extLst>
                <a:ext uri="{909E8E84-426E-40DD-AFC4-6F175D3DCCD1}">
                  <a14:hiddenFill>
                    <a:solidFill>
                      <a:srgbClr val="FFFFFF"/>
                    </a:solidFill>
                  </a14:hiddenFill>
                </a:ext>
              </a:extLst>
            </xdr:spPr>
          </xdr:pic>
        </mc:Choice>
        <mc:Fallback xmlns=""/>
      </mc:AlternateContent>
      <xdr:sp macro="" textlink="">
        <xdr:nvSpPr>
          <xdr:cNvPr id="4" name="Shape 4">
            <a:extLst>
              <a:ext uri="{FF2B5EF4-FFF2-40B4-BE49-F238E27FC236}">
                <a16:creationId xmlns:a16="http://schemas.microsoft.com/office/drawing/2014/main" id="{00000000-0008-0000-0100-000004000000}"/>
              </a:ext>
            </a:extLst>
          </xdr:cNvPr>
          <xdr:cNvSpPr txBox="1"/>
        </xdr:nvSpPr>
        <xdr:spPr>
          <a:xfrm>
            <a:off x="6108608" y="14063903"/>
            <a:ext cx="2443160" cy="262217"/>
          </a:xfrm>
          <a:prstGeom prst="rect">
            <a:avLst/>
          </a:prstGeom>
          <a:solidFill>
            <a:schemeClr val="lt1"/>
          </a:solidFill>
          <a:ln w="9525" cap="flat" cmpd="sng">
            <a:solidFill>
              <a:sysClr val="windowText" lastClr="000000"/>
            </a:solidFill>
            <a:prstDash val="solid"/>
            <a:round/>
            <a:headEnd type="none" w="sm" len="sm"/>
            <a:tailEnd type="none" w="sm" len="sm"/>
          </a:ln>
        </xdr:spPr>
        <xdr:txBody>
          <a:bodyPr spcFirstLastPara="1" wrap="square" lIns="91425" tIns="45700" rIns="91425" bIns="45700" anchor="ctr" anchorCtr="1">
            <a:noAutofit/>
          </a:bodyPr>
          <a:lstStyle/>
          <a:p>
            <a:pPr marL="0" lvl="0" indent="0" algn="l" rtl="0">
              <a:spcBef>
                <a:spcPts val="0"/>
              </a:spcBef>
              <a:spcAft>
                <a:spcPts val="0"/>
              </a:spcAft>
              <a:buNone/>
            </a:pPr>
            <a:r>
              <a:rPr lang="en-US" sz="1100">
                <a:solidFill>
                  <a:schemeClr val="tx1"/>
                </a:solidFill>
                <a:latin typeface="ＭＳ Ｐゴシック" panose="020B0600070205080204" pitchFamily="50" charset="-128"/>
                <a:ea typeface="ＭＳ Ｐゴシック" panose="020B0600070205080204" pitchFamily="50" charset="-128"/>
                <a:cs typeface="Calibri"/>
                <a:sym typeface="Calibri"/>
              </a:rPr>
              <a:t>研究部様式0104-05</a:t>
            </a:r>
            <a:r>
              <a:rPr lang="ja-JP" altLang="en-US" sz="1100">
                <a:solidFill>
                  <a:schemeClr val="tx1"/>
                </a:solidFill>
                <a:latin typeface="ＭＳ Ｐゴシック" panose="020B0600070205080204" pitchFamily="50" charset="-128"/>
                <a:ea typeface="ＭＳ Ｐゴシック" panose="020B0600070205080204" pitchFamily="50" charset="-128"/>
                <a:cs typeface="Calibri"/>
                <a:sym typeface="Calibri"/>
              </a:rPr>
              <a:t>　</a:t>
            </a:r>
            <a:r>
              <a:rPr lang="en-US" sz="1100">
                <a:solidFill>
                  <a:schemeClr val="tx1"/>
                </a:solidFill>
                <a:latin typeface="ＭＳ Ｐゴシック" panose="020B0600070205080204" pitchFamily="50" charset="-128"/>
                <a:ea typeface="ＭＳ Ｐゴシック" panose="020B0600070205080204" pitchFamily="50" charset="-128"/>
                <a:cs typeface="Calibri"/>
                <a:sym typeface="Calibri"/>
              </a:rPr>
              <a:t>2026/</a:t>
            </a:r>
            <a:r>
              <a:rPr lang="en-US" altLang="ja-JP" sz="1100">
                <a:solidFill>
                  <a:schemeClr val="tx1"/>
                </a:solidFill>
                <a:latin typeface="ＭＳ Ｐゴシック" panose="020B0600070205080204" pitchFamily="50" charset="-128"/>
                <a:ea typeface="ＭＳ Ｐゴシック" panose="020B0600070205080204" pitchFamily="50" charset="-128"/>
                <a:cs typeface="Calibri"/>
                <a:sym typeface="Calibri"/>
              </a:rPr>
              <a:t>0</a:t>
            </a:r>
            <a:r>
              <a:rPr lang="en-US" sz="1100">
                <a:solidFill>
                  <a:schemeClr val="tx1"/>
                </a:solidFill>
                <a:latin typeface="ＭＳ Ｐゴシック" panose="020B0600070205080204" pitchFamily="50" charset="-128"/>
                <a:ea typeface="ＭＳ Ｐゴシック" panose="020B0600070205080204" pitchFamily="50" charset="-128"/>
                <a:cs typeface="Calibri"/>
                <a:sym typeface="Calibri"/>
              </a:rPr>
              <a:t>4</a:t>
            </a:r>
            <a:r>
              <a:rPr lang="ja-JP" altLang="en-US" sz="1100">
                <a:solidFill>
                  <a:schemeClr val="tx1"/>
                </a:solidFill>
                <a:latin typeface="ＭＳ Ｐゴシック" panose="020B0600070205080204" pitchFamily="50" charset="-128"/>
                <a:ea typeface="ＭＳ Ｐゴシック" panose="020B0600070205080204" pitchFamily="50" charset="-128"/>
                <a:cs typeface="Calibri"/>
                <a:sym typeface="Calibri"/>
              </a:rPr>
              <a:t>更新　</a:t>
            </a:r>
            <a:endParaRPr sz="1100">
              <a:solidFill>
                <a:schemeClr val="tx1"/>
              </a:solidFill>
              <a:latin typeface="ＭＳ Ｐゴシック" panose="020B0600070205080204" pitchFamily="50" charset="-128"/>
              <a:ea typeface="ＭＳ Ｐゴシック" panose="020B0600070205080204" pitchFamily="50" charset="-128"/>
            </a:endParaRPr>
          </a:p>
        </xdr:txBody>
      </xdr:sp>
      <mc:AlternateContent xmlns:mc="http://schemas.openxmlformats.org/markup-compatibility/2006" xmlns:a14="http://schemas.microsoft.com/office/drawing/2010/main">
        <mc:Choice Requires="a14">
          <xdr:pic>
            <xdr:nvPicPr>
              <xdr:cNvPr id="8" name="図 7">
                <a:extLst>
                  <a:ext uri="{FF2B5EF4-FFF2-40B4-BE49-F238E27FC236}">
                    <a16:creationId xmlns:a16="http://schemas.microsoft.com/office/drawing/2014/main" id="{00000000-0008-0000-0100-000008000000}"/>
                  </a:ext>
                </a:extLst>
              </xdr:cNvPr>
              <xdr:cNvPicPr>
                <a:picLocks noChangeAspect="1" noChangeArrowheads="1"/>
                <a:extLst>
                  <a:ext uri="{84589F7E-364E-4C9E-8A38-B11213B215E9}">
                    <a14:cameraTool cellRange="勤務登録画面!$A$58:$Q$59" spid="_x0000_s2747"/>
                  </a:ext>
                </a:extLst>
              </xdr:cNvPicPr>
            </xdr:nvPicPr>
            <xdr:blipFill>
              <a:blip xmlns:r="http://schemas.openxmlformats.org/officeDocument/2006/relationships" r:embed="rId3"/>
              <a:srcRect/>
              <a:stretch>
                <a:fillRect/>
              </a:stretch>
            </xdr:blipFill>
            <xdr:spPr bwMode="auto">
              <a:xfrm>
                <a:off x="38084" y="13580642"/>
                <a:ext cx="8553273" cy="267833"/>
              </a:xfrm>
              <a:prstGeom prst="rect">
                <a:avLst/>
              </a:prstGeom>
              <a:noFill/>
              <a:extLst>
                <a:ext uri="{909E8E84-426E-40DD-AFC4-6F175D3DCCD1}">
                  <a14:hiddenFill>
                    <a:solidFill>
                      <a:srgbClr val="FFFFFF"/>
                    </a:solidFill>
                  </a14:hiddenFill>
                </a:ext>
              </a:extLst>
            </xdr:spPr>
          </xdr:pic>
        </mc:Choice>
        <mc:Fallback xmlns=""/>
      </mc:AlternateContent>
    </xdr:grpSp>
    <xdr:clientData/>
  </xdr:twoCellAnchor>
  <mc:AlternateContent xmlns:mc="http://schemas.openxmlformats.org/markup-compatibility/2006">
    <mc:Choice xmlns:a14="http://schemas.microsoft.com/office/drawing/2010/main" Requires="a14">
      <xdr:twoCellAnchor>
        <xdr:from>
          <xdr:col>1</xdr:col>
          <xdr:colOff>0</xdr:colOff>
          <xdr:row>83</xdr:row>
          <xdr:rowOff>76200</xdr:rowOff>
        </xdr:from>
        <xdr:to>
          <xdr:col>13</xdr:col>
          <xdr:colOff>438150</xdr:colOff>
          <xdr:row>85</xdr:row>
          <xdr:rowOff>28575</xdr:rowOff>
        </xdr:to>
        <xdr:pic>
          <xdr:nvPicPr>
            <xdr:cNvPr id="7" name="図 6">
              <a:extLst>
                <a:ext uri="{FF2B5EF4-FFF2-40B4-BE49-F238E27FC236}">
                  <a16:creationId xmlns:a16="http://schemas.microsoft.com/office/drawing/2014/main" id="{D7587E01-5392-4100-A100-AB50AA884850}"/>
                </a:ext>
              </a:extLst>
            </xdr:cNvPr>
            <xdr:cNvPicPr>
              <a:picLocks noChangeAspect="1" noChangeArrowheads="1"/>
              <a:extLst>
                <a:ext uri="{84589F7E-364E-4C9E-8A38-B11213B215E9}">
                  <a14:cameraTool cellRange="勤務登録画面!$A$60:$Q$60" spid="_x0000_s2748"/>
                </a:ext>
              </a:extLst>
            </xdr:cNvPicPr>
          </xdr:nvPicPr>
          <xdr:blipFill>
            <a:blip xmlns:r="http://schemas.openxmlformats.org/officeDocument/2006/relationships" r:embed="rId4"/>
            <a:srcRect/>
            <a:stretch>
              <a:fillRect/>
            </a:stretch>
          </xdr:blipFill>
          <xdr:spPr bwMode="auto">
            <a:xfrm>
              <a:off x="47625" y="13296900"/>
              <a:ext cx="8258175" cy="200025"/>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105F48-57B2-4392-8595-0A13E19402B8}">
  <dimension ref="A1:V60"/>
  <sheetViews>
    <sheetView showGridLines="0" tabSelected="1" view="pageBreakPreview" topLeftCell="A12" zoomScaleNormal="100" zoomScaleSheetLayoutView="100" workbookViewId="0">
      <selection activeCell="C29" sqref="C29"/>
    </sheetView>
  </sheetViews>
  <sheetFormatPr defaultColWidth="9" defaultRowHeight="13.5"/>
  <cols>
    <col min="1" max="2" width="6" style="5" customWidth="1"/>
    <col min="3" max="3" width="50" style="5" customWidth="1"/>
    <col min="4" max="5" width="4.625" style="6" customWidth="1"/>
    <col min="6" max="6" width="3.375" style="3" customWidth="1"/>
    <col min="7" max="7" width="4.625" style="3" customWidth="1"/>
    <col min="8" max="8" width="4.625" style="7" customWidth="1"/>
    <col min="9" max="9" width="6.625" style="3" customWidth="1"/>
    <col min="10" max="10" width="4.625" style="3" customWidth="1"/>
    <col min="11" max="11" width="4.5" style="3" hidden="1" customWidth="1"/>
    <col min="12" max="14" width="3.375" style="3" hidden="1" customWidth="1"/>
    <col min="15" max="15" width="6.625" style="3" customWidth="1"/>
    <col min="16" max="16" width="4.625" style="3" customWidth="1"/>
    <col min="17" max="17" width="10.5" style="5" customWidth="1"/>
    <col min="18" max="18" width="2.125" style="5" customWidth="1"/>
    <col min="19" max="22" width="3.375" style="3" hidden="1" customWidth="1"/>
    <col min="23" max="16384" width="9" style="5"/>
  </cols>
  <sheetData>
    <row r="1" spans="1:22" ht="6.75" customHeight="1">
      <c r="A1" s="1"/>
      <c r="B1" s="1"/>
      <c r="C1" s="1"/>
      <c r="D1" s="14"/>
      <c r="E1" s="14"/>
      <c r="F1" s="15"/>
      <c r="G1" s="15"/>
      <c r="H1" s="16"/>
      <c r="I1" s="15"/>
      <c r="J1" s="15"/>
      <c r="K1" s="15"/>
      <c r="L1" s="15"/>
      <c r="M1" s="15"/>
      <c r="N1" s="15"/>
      <c r="O1" s="15"/>
      <c r="P1" s="15"/>
      <c r="Q1" s="1"/>
      <c r="S1" s="15"/>
      <c r="T1" s="15"/>
      <c r="U1" s="15"/>
      <c r="V1" s="15"/>
    </row>
    <row r="2" spans="1:22" ht="44.25" customHeight="1">
      <c r="A2" s="8" t="s">
        <v>15</v>
      </c>
      <c r="B2" s="8"/>
      <c r="S2" s="135" t="s">
        <v>90</v>
      </c>
      <c r="T2" s="135" t="s">
        <v>90</v>
      </c>
      <c r="U2" s="135" t="s">
        <v>90</v>
      </c>
      <c r="V2" s="135" t="s">
        <v>90</v>
      </c>
    </row>
    <row r="3" spans="1:22" ht="15" customHeight="1">
      <c r="A3" s="9" t="s">
        <v>16</v>
      </c>
      <c r="B3" s="9"/>
      <c r="C3" s="9"/>
    </row>
    <row r="4" spans="1:22" ht="15" customHeight="1">
      <c r="A4" s="9" t="s">
        <v>18</v>
      </c>
      <c r="B4" s="9"/>
      <c r="C4" s="9"/>
    </row>
    <row r="5" spans="1:22" ht="15" customHeight="1">
      <c r="A5" s="215" t="s">
        <v>19</v>
      </c>
      <c r="B5" s="215"/>
      <c r="C5" s="215"/>
    </row>
    <row r="6" spans="1:22" ht="15" customHeight="1">
      <c r="A6" s="32"/>
      <c r="B6" s="32"/>
      <c r="C6" s="32"/>
    </row>
    <row r="7" spans="1:22" ht="15" customHeight="1">
      <c r="A7" s="187" t="s">
        <v>83</v>
      </c>
      <c r="B7" s="187"/>
      <c r="C7" s="187"/>
      <c r="D7" s="217"/>
      <c r="E7" s="218"/>
      <c r="F7" s="25" t="s">
        <v>84</v>
      </c>
      <c r="G7" s="82"/>
      <c r="H7" s="83" t="s">
        <v>85</v>
      </c>
    </row>
    <row r="8" spans="1:22" ht="15" customHeight="1">
      <c r="A8" s="187" t="s">
        <v>3</v>
      </c>
      <c r="B8" s="187"/>
      <c r="C8" s="187"/>
      <c r="D8" s="216"/>
      <c r="E8" s="188"/>
      <c r="F8" s="188"/>
      <c r="G8" s="188"/>
      <c r="H8" s="188"/>
    </row>
    <row r="9" spans="1:22" ht="22.5" customHeight="1">
      <c r="A9" s="78" t="s">
        <v>79</v>
      </c>
      <c r="B9" s="78"/>
      <c r="C9" s="28"/>
      <c r="D9" s="28"/>
      <c r="E9" s="28"/>
      <c r="F9" s="28"/>
      <c r="G9" s="28"/>
      <c r="H9" s="28"/>
    </row>
    <row r="10" spans="1:22" ht="15" customHeight="1">
      <c r="A10" s="187" t="s">
        <v>21</v>
      </c>
      <c r="B10" s="187"/>
      <c r="C10" s="187"/>
      <c r="D10" s="188"/>
      <c r="E10" s="188"/>
      <c r="F10" s="188"/>
      <c r="G10" s="188"/>
      <c r="H10" s="188"/>
    </row>
    <row r="11" spans="1:22" ht="15" customHeight="1">
      <c r="A11" s="187" t="s">
        <v>22</v>
      </c>
      <c r="B11" s="187"/>
      <c r="C11" s="187"/>
      <c r="D11" s="188"/>
      <c r="E11" s="188"/>
      <c r="F11" s="188"/>
      <c r="G11" s="188"/>
      <c r="H11" s="188"/>
    </row>
    <row r="12" spans="1:22" ht="15" customHeight="1">
      <c r="A12" s="187" t="s">
        <v>33</v>
      </c>
      <c r="B12" s="187"/>
      <c r="C12" s="187"/>
      <c r="D12" s="188"/>
      <c r="E12" s="188"/>
      <c r="F12" s="188"/>
      <c r="G12" s="188"/>
      <c r="H12" s="188"/>
    </row>
    <row r="13" spans="1:22" ht="15" customHeight="1">
      <c r="A13" s="189" t="s">
        <v>42</v>
      </c>
      <c r="B13" s="189"/>
      <c r="C13" s="189"/>
      <c r="D13" s="190"/>
      <c r="E13" s="190"/>
      <c r="F13" s="190"/>
      <c r="G13" s="190"/>
      <c r="H13" s="190"/>
    </row>
    <row r="14" spans="1:22" ht="15" customHeight="1">
      <c r="A14" s="191" t="s">
        <v>43</v>
      </c>
      <c r="B14" s="191"/>
      <c r="C14" s="191"/>
      <c r="D14" s="188"/>
      <c r="E14" s="188"/>
      <c r="F14" s="188"/>
      <c r="G14" s="188"/>
      <c r="H14" s="188"/>
    </row>
    <row r="15" spans="1:22" ht="21.75" customHeight="1">
      <c r="A15" s="78" t="s">
        <v>80</v>
      </c>
      <c r="B15" s="78"/>
      <c r="C15" s="76"/>
      <c r="D15" s="77"/>
      <c r="E15" s="77"/>
      <c r="F15" s="77"/>
      <c r="G15" s="77"/>
      <c r="H15" s="77"/>
    </row>
    <row r="16" spans="1:22" ht="15" customHeight="1">
      <c r="A16" s="191" t="s">
        <v>68</v>
      </c>
      <c r="B16" s="191"/>
      <c r="C16" s="191"/>
      <c r="D16" s="188" t="s">
        <v>69</v>
      </c>
      <c r="E16" s="188"/>
      <c r="F16" s="188"/>
      <c r="G16" s="188"/>
      <c r="H16" s="188"/>
    </row>
    <row r="17" spans="1:22" ht="21.75" customHeight="1">
      <c r="A17" s="79" t="s">
        <v>81</v>
      </c>
      <c r="B17" s="79"/>
      <c r="C17" s="80"/>
      <c r="D17" s="81"/>
      <c r="E17" s="81"/>
      <c r="F17" s="81"/>
      <c r="G17" s="81"/>
      <c r="H17" s="81"/>
    </row>
    <row r="18" spans="1:22" ht="35.25" customHeight="1">
      <c r="A18" s="192" t="s">
        <v>82</v>
      </c>
      <c r="B18" s="193"/>
      <c r="C18" s="193"/>
      <c r="D18" s="193"/>
      <c r="E18" s="193"/>
      <c r="F18" s="193"/>
      <c r="G18" s="193"/>
      <c r="H18" s="193"/>
      <c r="I18" s="193"/>
      <c r="J18" s="193"/>
      <c r="K18" s="193"/>
      <c r="L18" s="193"/>
      <c r="M18" s="193"/>
      <c r="N18" s="193"/>
      <c r="O18" s="193"/>
      <c r="P18" s="193"/>
      <c r="Q18" s="194"/>
    </row>
    <row r="19" spans="1:22" ht="22.5" customHeight="1">
      <c r="A19" s="79" t="s">
        <v>45</v>
      </c>
      <c r="B19" s="79"/>
    </row>
    <row r="20" spans="1:22" ht="15" customHeight="1">
      <c r="A20" s="9" t="s">
        <v>46</v>
      </c>
      <c r="B20" s="9"/>
    </row>
    <row r="21" spans="1:22" ht="15" customHeight="1">
      <c r="A21" s="10" t="s">
        <v>47</v>
      </c>
      <c r="B21" s="10"/>
    </row>
    <row r="22" spans="1:22" ht="18" thickBot="1">
      <c r="A22" s="185" t="s">
        <v>17</v>
      </c>
      <c r="B22" s="185"/>
      <c r="C22" s="186"/>
    </row>
    <row r="23" spans="1:22" s="3" customFormat="1" ht="24" customHeight="1">
      <c r="A23" s="195" t="s">
        <v>40</v>
      </c>
      <c r="B23" s="213" t="s">
        <v>89</v>
      </c>
      <c r="C23" s="199" t="s">
        <v>31</v>
      </c>
      <c r="D23" s="209" t="s">
        <v>61</v>
      </c>
      <c r="E23" s="210"/>
      <c r="F23" s="211"/>
      <c r="G23" s="211"/>
      <c r="H23" s="211"/>
      <c r="I23" s="203" t="s">
        <v>55</v>
      </c>
      <c r="J23" s="212"/>
      <c r="K23" s="201" t="s">
        <v>56</v>
      </c>
      <c r="L23" s="201" t="s">
        <v>65</v>
      </c>
      <c r="M23" s="201" t="s">
        <v>57</v>
      </c>
      <c r="N23" s="201" t="s">
        <v>58</v>
      </c>
      <c r="O23" s="203" t="s">
        <v>54</v>
      </c>
      <c r="P23" s="204"/>
      <c r="Q23" s="207" t="s">
        <v>0</v>
      </c>
      <c r="R23" s="36"/>
      <c r="S23" s="195" t="s">
        <v>11</v>
      </c>
      <c r="T23" s="196"/>
      <c r="U23" s="196" t="s">
        <v>12</v>
      </c>
      <c r="V23" s="197"/>
    </row>
    <row r="24" spans="1:22" s="3" customFormat="1" ht="19.5" customHeight="1" thickBot="1">
      <c r="A24" s="198"/>
      <c r="B24" s="214"/>
      <c r="C24" s="200"/>
      <c r="D24" s="61" t="s">
        <v>62</v>
      </c>
      <c r="E24" s="63" t="s">
        <v>63</v>
      </c>
      <c r="F24" s="64"/>
      <c r="G24" s="64" t="s">
        <v>62</v>
      </c>
      <c r="H24" s="64" t="s">
        <v>63</v>
      </c>
      <c r="I24" s="61" t="s">
        <v>64</v>
      </c>
      <c r="J24" s="63" t="s">
        <v>63</v>
      </c>
      <c r="K24" s="202"/>
      <c r="L24" s="202"/>
      <c r="M24" s="202"/>
      <c r="N24" s="202"/>
      <c r="O24" s="205"/>
      <c r="P24" s="206"/>
      <c r="Q24" s="208"/>
      <c r="R24" s="36"/>
      <c r="S24" s="33" t="s">
        <v>64</v>
      </c>
      <c r="T24" s="60" t="s">
        <v>63</v>
      </c>
      <c r="U24" s="61" t="s">
        <v>64</v>
      </c>
      <c r="V24" s="62" t="s">
        <v>63</v>
      </c>
    </row>
    <row r="25" spans="1:22" ht="15.75" customHeight="1">
      <c r="A25" s="132" t="e">
        <f>IF(DAY(DATE($D$7,$G$7,ROW(A1)))=ROW(A1),ROW(A1),"")</f>
        <v>#NUM!</v>
      </c>
      <c r="B25" s="129" t="e">
        <f>IF(A25="","",TEXT(DATE($D$7,$G$7,A25),"aaa"))</f>
        <v>#NUM!</v>
      </c>
      <c r="C25" s="35"/>
      <c r="D25" s="102"/>
      <c r="E25" s="103"/>
      <c r="F25" s="104" t="s">
        <v>1</v>
      </c>
      <c r="G25" s="105"/>
      <c r="H25" s="103"/>
      <c r="I25" s="106"/>
      <c r="J25" s="103"/>
      <c r="K25" s="107">
        <f>(G25*60+H25)-(D25*60+E25)-(I25*60+J25)</f>
        <v>0</v>
      </c>
      <c r="L25" s="107">
        <f>IF(K25&gt;480,K25-480,0)</f>
        <v>0</v>
      </c>
      <c r="M25" s="107">
        <f>IF(K25&gt;0,MAX(0,(5*60)-(D25*60+E25)),0)</f>
        <v>0</v>
      </c>
      <c r="N25" s="107">
        <f>IF(K25&gt;0,MAX(0,(G25*60+H25)-(22*60)),0)</f>
        <v>0</v>
      </c>
      <c r="O25" s="108" t="str">
        <f>IF(K25&gt;0,INT(K25/60),"")</f>
        <v/>
      </c>
      <c r="P25" s="109" t="str">
        <f>IF(K25&gt;0,MOD(K25,60),"")</f>
        <v/>
      </c>
      <c r="Q25" s="37"/>
      <c r="R25" s="38"/>
      <c r="S25" s="39" t="str">
        <f>IF(K25&gt;480,INT((K25-480)/60),"")</f>
        <v/>
      </c>
      <c r="T25" s="40" t="str">
        <f>IF(K25&gt;480,MOD(K25-480,60),"")</f>
        <v/>
      </c>
      <c r="U25" s="41" t="str">
        <f>IF(M25+N25&gt;0,INT((M25+N25)/60),"")</f>
        <v/>
      </c>
      <c r="V25" s="42" t="str">
        <f>IF(M25+N25&gt;0,MOD(M25+N25,60),"")</f>
        <v/>
      </c>
    </row>
    <row r="26" spans="1:22" ht="15.75" customHeight="1">
      <c r="A26" s="133" t="e">
        <f t="shared" ref="A26:A55" si="0">IF(DAY(DATE($D$7,$G$7,ROW(A2)))=ROW(A2),ROW(A2),"")</f>
        <v>#NUM!</v>
      </c>
      <c r="B26" s="130" t="e">
        <f t="shared" ref="B26:B55" si="1">IF(A26="","",TEXT(DATE($D$7,$G$7,A26),"aaa"))</f>
        <v>#NUM!</v>
      </c>
      <c r="C26" s="2"/>
      <c r="D26" s="110"/>
      <c r="E26" s="111"/>
      <c r="F26" s="112" t="s">
        <v>1</v>
      </c>
      <c r="G26" s="113"/>
      <c r="H26" s="111"/>
      <c r="I26" s="114"/>
      <c r="J26" s="111"/>
      <c r="K26" s="115">
        <f>(G26*60+H26)-(D26*60+E26)-(I26*60+J26)</f>
        <v>0</v>
      </c>
      <c r="L26" s="115">
        <f t="shared" ref="L26:L55" si="2">IF(K26&gt;480,K26-480,0)</f>
        <v>0</v>
      </c>
      <c r="M26" s="115">
        <f>IF(K26&gt;0,MAX(0,(5*60)-(D26*60+E26)),0)</f>
        <v>0</v>
      </c>
      <c r="N26" s="115">
        <f>IF(K26&gt;0,MAX(0,(G26*60+H26)-(22*60)),0)</f>
        <v>0</v>
      </c>
      <c r="O26" s="116" t="str">
        <f>IF(K26&gt;0,INT(K26/60),"")</f>
        <v/>
      </c>
      <c r="P26" s="117" t="str">
        <f>IF(K26&gt;0,MOD(K26,60),"")</f>
        <v/>
      </c>
      <c r="Q26" s="43"/>
      <c r="R26" s="38"/>
      <c r="S26" s="44" t="str">
        <f t="shared" ref="S26:S55" si="3">IF(K26&gt;480,INT((K26-480)/60),"")</f>
        <v/>
      </c>
      <c r="T26" s="45" t="str">
        <f t="shared" ref="T26:T55" si="4">IF(K26&gt;480,MOD(K26-480,60),"")</f>
        <v/>
      </c>
      <c r="U26" s="46" t="str">
        <f t="shared" ref="U26:U55" si="5">IF(M26+N26&gt;0,INT((M26+N26)/60),"")</f>
        <v/>
      </c>
      <c r="V26" s="47" t="str">
        <f t="shared" ref="V26:V55" si="6">IF(M26+N26&gt;0,MOD(M26+N26,60),"")</f>
        <v/>
      </c>
    </row>
    <row r="27" spans="1:22" ht="15.75" customHeight="1">
      <c r="A27" s="133" t="e">
        <f t="shared" si="0"/>
        <v>#NUM!</v>
      </c>
      <c r="B27" s="130" t="e">
        <f t="shared" si="1"/>
        <v>#NUM!</v>
      </c>
      <c r="C27" s="2"/>
      <c r="D27" s="110"/>
      <c r="E27" s="111"/>
      <c r="F27" s="112" t="s">
        <v>1</v>
      </c>
      <c r="G27" s="113"/>
      <c r="H27" s="111"/>
      <c r="I27" s="114"/>
      <c r="J27" s="111"/>
      <c r="K27" s="115">
        <f t="shared" ref="K27:K55" si="7">(G27*60+H27)-(D27*60+E27)-(I27*60+J27)</f>
        <v>0</v>
      </c>
      <c r="L27" s="115">
        <f t="shared" si="2"/>
        <v>0</v>
      </c>
      <c r="M27" s="115">
        <f t="shared" ref="M27:M55" si="8">IF(K27&gt;0,MAX(0,(5*60)-(D27*60+E27)),0)</f>
        <v>0</v>
      </c>
      <c r="N27" s="115">
        <f t="shared" ref="N27:N55" si="9">IF(K27&gt;0,MAX(0,(G27*60+H27)-(22*60)),0)</f>
        <v>0</v>
      </c>
      <c r="O27" s="116" t="str">
        <f t="shared" ref="O27:O55" si="10">IF(K27&gt;0,INT(K27/60),"")</f>
        <v/>
      </c>
      <c r="P27" s="117" t="str">
        <f t="shared" ref="P27:P55" si="11">IF(K27&gt;0,MOD(K27,60),"")</f>
        <v/>
      </c>
      <c r="Q27" s="48"/>
      <c r="R27" s="38"/>
      <c r="S27" s="44" t="str">
        <f t="shared" si="3"/>
        <v/>
      </c>
      <c r="T27" s="45" t="str">
        <f t="shared" si="4"/>
        <v/>
      </c>
      <c r="U27" s="46" t="str">
        <f t="shared" si="5"/>
        <v/>
      </c>
      <c r="V27" s="47" t="str">
        <f t="shared" si="6"/>
        <v/>
      </c>
    </row>
    <row r="28" spans="1:22" ht="15.75" customHeight="1">
      <c r="A28" s="133" t="e">
        <f t="shared" si="0"/>
        <v>#NUM!</v>
      </c>
      <c r="B28" s="130" t="e">
        <f t="shared" si="1"/>
        <v>#NUM!</v>
      </c>
      <c r="C28" s="2"/>
      <c r="D28" s="110"/>
      <c r="E28" s="111"/>
      <c r="F28" s="112" t="s">
        <v>1</v>
      </c>
      <c r="G28" s="113"/>
      <c r="H28" s="111"/>
      <c r="I28" s="114"/>
      <c r="J28" s="111"/>
      <c r="K28" s="115">
        <f t="shared" si="7"/>
        <v>0</v>
      </c>
      <c r="L28" s="115">
        <f t="shared" si="2"/>
        <v>0</v>
      </c>
      <c r="M28" s="115">
        <f t="shared" si="8"/>
        <v>0</v>
      </c>
      <c r="N28" s="115">
        <f t="shared" si="9"/>
        <v>0</v>
      </c>
      <c r="O28" s="116" t="str">
        <f t="shared" si="10"/>
        <v/>
      </c>
      <c r="P28" s="117" t="str">
        <f t="shared" si="11"/>
        <v/>
      </c>
      <c r="Q28" s="48"/>
      <c r="R28" s="38"/>
      <c r="S28" s="44" t="str">
        <f t="shared" si="3"/>
        <v/>
      </c>
      <c r="T28" s="45" t="str">
        <f t="shared" si="4"/>
        <v/>
      </c>
      <c r="U28" s="46" t="str">
        <f t="shared" si="5"/>
        <v/>
      </c>
      <c r="V28" s="47" t="str">
        <f t="shared" si="6"/>
        <v/>
      </c>
    </row>
    <row r="29" spans="1:22" ht="15.75" customHeight="1">
      <c r="A29" s="133" t="e">
        <f t="shared" si="0"/>
        <v>#NUM!</v>
      </c>
      <c r="B29" s="130" t="e">
        <f t="shared" si="1"/>
        <v>#NUM!</v>
      </c>
      <c r="C29" s="2"/>
      <c r="D29" s="110"/>
      <c r="E29" s="111"/>
      <c r="F29" s="112" t="s">
        <v>1</v>
      </c>
      <c r="G29" s="113"/>
      <c r="H29" s="111"/>
      <c r="I29" s="114"/>
      <c r="J29" s="111"/>
      <c r="K29" s="115">
        <f t="shared" si="7"/>
        <v>0</v>
      </c>
      <c r="L29" s="115">
        <f t="shared" si="2"/>
        <v>0</v>
      </c>
      <c r="M29" s="115">
        <f t="shared" si="8"/>
        <v>0</v>
      </c>
      <c r="N29" s="115">
        <f t="shared" si="9"/>
        <v>0</v>
      </c>
      <c r="O29" s="116" t="str">
        <f t="shared" si="10"/>
        <v/>
      </c>
      <c r="P29" s="117" t="str">
        <f t="shared" si="11"/>
        <v/>
      </c>
      <c r="Q29" s="48"/>
      <c r="R29" s="38"/>
      <c r="S29" s="44" t="str">
        <f t="shared" si="3"/>
        <v/>
      </c>
      <c r="T29" s="45" t="str">
        <f t="shared" si="4"/>
        <v/>
      </c>
      <c r="U29" s="46" t="str">
        <f t="shared" si="5"/>
        <v/>
      </c>
      <c r="V29" s="47" t="str">
        <f t="shared" si="6"/>
        <v/>
      </c>
    </row>
    <row r="30" spans="1:22" ht="15.75" customHeight="1">
      <c r="A30" s="133" t="e">
        <f t="shared" si="0"/>
        <v>#NUM!</v>
      </c>
      <c r="B30" s="130" t="e">
        <f t="shared" si="1"/>
        <v>#NUM!</v>
      </c>
      <c r="C30" s="2"/>
      <c r="D30" s="110"/>
      <c r="E30" s="111"/>
      <c r="F30" s="112" t="s">
        <v>1</v>
      </c>
      <c r="G30" s="113"/>
      <c r="H30" s="111"/>
      <c r="I30" s="114"/>
      <c r="J30" s="111"/>
      <c r="K30" s="115">
        <f t="shared" si="7"/>
        <v>0</v>
      </c>
      <c r="L30" s="115">
        <f t="shared" si="2"/>
        <v>0</v>
      </c>
      <c r="M30" s="115">
        <f t="shared" si="8"/>
        <v>0</v>
      </c>
      <c r="N30" s="115">
        <f t="shared" si="9"/>
        <v>0</v>
      </c>
      <c r="O30" s="116" t="str">
        <f t="shared" si="10"/>
        <v/>
      </c>
      <c r="P30" s="117" t="str">
        <f t="shared" si="11"/>
        <v/>
      </c>
      <c r="Q30" s="48"/>
      <c r="R30" s="38"/>
      <c r="S30" s="44" t="str">
        <f t="shared" si="3"/>
        <v/>
      </c>
      <c r="T30" s="45" t="str">
        <f t="shared" si="4"/>
        <v/>
      </c>
      <c r="U30" s="46" t="str">
        <f t="shared" si="5"/>
        <v/>
      </c>
      <c r="V30" s="47" t="str">
        <f t="shared" si="6"/>
        <v/>
      </c>
    </row>
    <row r="31" spans="1:22" ht="15.75" customHeight="1">
      <c r="A31" s="133" t="e">
        <f t="shared" si="0"/>
        <v>#NUM!</v>
      </c>
      <c r="B31" s="130" t="e">
        <f t="shared" si="1"/>
        <v>#NUM!</v>
      </c>
      <c r="C31" s="2"/>
      <c r="D31" s="110"/>
      <c r="E31" s="111"/>
      <c r="F31" s="112" t="s">
        <v>1</v>
      </c>
      <c r="G31" s="113"/>
      <c r="H31" s="111"/>
      <c r="I31" s="114"/>
      <c r="J31" s="111"/>
      <c r="K31" s="115">
        <f t="shared" si="7"/>
        <v>0</v>
      </c>
      <c r="L31" s="115">
        <f t="shared" si="2"/>
        <v>0</v>
      </c>
      <c r="M31" s="115">
        <f t="shared" si="8"/>
        <v>0</v>
      </c>
      <c r="N31" s="115">
        <f t="shared" si="9"/>
        <v>0</v>
      </c>
      <c r="O31" s="116" t="str">
        <f t="shared" si="10"/>
        <v/>
      </c>
      <c r="P31" s="117" t="str">
        <f t="shared" si="11"/>
        <v/>
      </c>
      <c r="Q31" s="48"/>
      <c r="R31" s="38"/>
      <c r="S31" s="44" t="str">
        <f t="shared" si="3"/>
        <v/>
      </c>
      <c r="T31" s="45" t="str">
        <f t="shared" si="4"/>
        <v/>
      </c>
      <c r="U31" s="46" t="str">
        <f t="shared" si="5"/>
        <v/>
      </c>
      <c r="V31" s="47" t="str">
        <f t="shared" si="6"/>
        <v/>
      </c>
    </row>
    <row r="32" spans="1:22" ht="15.75" customHeight="1">
      <c r="A32" s="133" t="e">
        <f t="shared" si="0"/>
        <v>#NUM!</v>
      </c>
      <c r="B32" s="130" t="e">
        <f t="shared" si="1"/>
        <v>#NUM!</v>
      </c>
      <c r="C32" s="2"/>
      <c r="D32" s="110"/>
      <c r="E32" s="111"/>
      <c r="F32" s="112" t="s">
        <v>1</v>
      </c>
      <c r="G32" s="113"/>
      <c r="H32" s="111"/>
      <c r="I32" s="114"/>
      <c r="J32" s="111"/>
      <c r="K32" s="115">
        <f t="shared" si="7"/>
        <v>0</v>
      </c>
      <c r="L32" s="115">
        <f t="shared" si="2"/>
        <v>0</v>
      </c>
      <c r="M32" s="115">
        <f t="shared" si="8"/>
        <v>0</v>
      </c>
      <c r="N32" s="115">
        <f t="shared" si="9"/>
        <v>0</v>
      </c>
      <c r="O32" s="116" t="str">
        <f t="shared" si="10"/>
        <v/>
      </c>
      <c r="P32" s="117" t="str">
        <f t="shared" si="11"/>
        <v/>
      </c>
      <c r="Q32" s="48"/>
      <c r="R32" s="38"/>
      <c r="S32" s="44" t="str">
        <f t="shared" si="3"/>
        <v/>
      </c>
      <c r="T32" s="45" t="str">
        <f t="shared" si="4"/>
        <v/>
      </c>
      <c r="U32" s="46" t="str">
        <f t="shared" si="5"/>
        <v/>
      </c>
      <c r="V32" s="47" t="str">
        <f t="shared" si="6"/>
        <v/>
      </c>
    </row>
    <row r="33" spans="1:22" ht="15.75" customHeight="1">
      <c r="A33" s="133" t="e">
        <f t="shared" si="0"/>
        <v>#NUM!</v>
      </c>
      <c r="B33" s="130" t="e">
        <f t="shared" si="1"/>
        <v>#NUM!</v>
      </c>
      <c r="C33" s="2"/>
      <c r="D33" s="110"/>
      <c r="E33" s="111"/>
      <c r="F33" s="112" t="s">
        <v>1</v>
      </c>
      <c r="G33" s="113"/>
      <c r="H33" s="111"/>
      <c r="I33" s="114"/>
      <c r="J33" s="111"/>
      <c r="K33" s="115">
        <f t="shared" si="7"/>
        <v>0</v>
      </c>
      <c r="L33" s="115">
        <f t="shared" si="2"/>
        <v>0</v>
      </c>
      <c r="M33" s="115">
        <f t="shared" si="8"/>
        <v>0</v>
      </c>
      <c r="N33" s="115">
        <f t="shared" si="9"/>
        <v>0</v>
      </c>
      <c r="O33" s="116" t="str">
        <f t="shared" si="10"/>
        <v/>
      </c>
      <c r="P33" s="117" t="str">
        <f t="shared" si="11"/>
        <v/>
      </c>
      <c r="Q33" s="48"/>
      <c r="R33" s="38"/>
      <c r="S33" s="44" t="str">
        <f t="shared" si="3"/>
        <v/>
      </c>
      <c r="T33" s="45" t="str">
        <f t="shared" si="4"/>
        <v/>
      </c>
      <c r="U33" s="46" t="str">
        <f t="shared" si="5"/>
        <v/>
      </c>
      <c r="V33" s="47" t="str">
        <f t="shared" si="6"/>
        <v/>
      </c>
    </row>
    <row r="34" spans="1:22" ht="15.75" customHeight="1">
      <c r="A34" s="133" t="e">
        <f t="shared" si="0"/>
        <v>#NUM!</v>
      </c>
      <c r="B34" s="130" t="e">
        <f t="shared" si="1"/>
        <v>#NUM!</v>
      </c>
      <c r="C34" s="2"/>
      <c r="D34" s="110"/>
      <c r="E34" s="111"/>
      <c r="F34" s="112" t="s">
        <v>1</v>
      </c>
      <c r="G34" s="113"/>
      <c r="H34" s="111"/>
      <c r="I34" s="114"/>
      <c r="J34" s="111"/>
      <c r="K34" s="115">
        <f t="shared" si="7"/>
        <v>0</v>
      </c>
      <c r="L34" s="115">
        <f t="shared" si="2"/>
        <v>0</v>
      </c>
      <c r="M34" s="115">
        <f t="shared" si="8"/>
        <v>0</v>
      </c>
      <c r="N34" s="115">
        <f t="shared" si="9"/>
        <v>0</v>
      </c>
      <c r="O34" s="116" t="str">
        <f t="shared" si="10"/>
        <v/>
      </c>
      <c r="P34" s="117" t="str">
        <f t="shared" si="11"/>
        <v/>
      </c>
      <c r="Q34" s="48"/>
      <c r="R34" s="38"/>
      <c r="S34" s="44" t="str">
        <f t="shared" si="3"/>
        <v/>
      </c>
      <c r="T34" s="45" t="str">
        <f t="shared" si="4"/>
        <v/>
      </c>
      <c r="U34" s="46" t="str">
        <f t="shared" si="5"/>
        <v/>
      </c>
      <c r="V34" s="47" t="str">
        <f t="shared" si="6"/>
        <v/>
      </c>
    </row>
    <row r="35" spans="1:22" ht="15.75" customHeight="1">
      <c r="A35" s="133" t="e">
        <f t="shared" si="0"/>
        <v>#NUM!</v>
      </c>
      <c r="B35" s="130" t="e">
        <f t="shared" si="1"/>
        <v>#NUM!</v>
      </c>
      <c r="C35" s="2"/>
      <c r="D35" s="110"/>
      <c r="E35" s="111"/>
      <c r="F35" s="112" t="s">
        <v>1</v>
      </c>
      <c r="G35" s="113"/>
      <c r="H35" s="111"/>
      <c r="I35" s="114"/>
      <c r="J35" s="111"/>
      <c r="K35" s="115">
        <f t="shared" si="7"/>
        <v>0</v>
      </c>
      <c r="L35" s="115">
        <f t="shared" si="2"/>
        <v>0</v>
      </c>
      <c r="M35" s="115">
        <f t="shared" si="8"/>
        <v>0</v>
      </c>
      <c r="N35" s="115">
        <f t="shared" si="9"/>
        <v>0</v>
      </c>
      <c r="O35" s="116" t="str">
        <f t="shared" si="10"/>
        <v/>
      </c>
      <c r="P35" s="117" t="str">
        <f t="shared" si="11"/>
        <v/>
      </c>
      <c r="Q35" s="48"/>
      <c r="R35" s="38"/>
      <c r="S35" s="44" t="str">
        <f t="shared" si="3"/>
        <v/>
      </c>
      <c r="T35" s="45" t="str">
        <f t="shared" si="4"/>
        <v/>
      </c>
      <c r="U35" s="46" t="str">
        <f t="shared" si="5"/>
        <v/>
      </c>
      <c r="V35" s="47" t="str">
        <f t="shared" si="6"/>
        <v/>
      </c>
    </row>
    <row r="36" spans="1:22" ht="15.75" customHeight="1">
      <c r="A36" s="133" t="e">
        <f t="shared" si="0"/>
        <v>#NUM!</v>
      </c>
      <c r="B36" s="130" t="e">
        <f t="shared" si="1"/>
        <v>#NUM!</v>
      </c>
      <c r="C36" s="2"/>
      <c r="D36" s="110"/>
      <c r="E36" s="111"/>
      <c r="F36" s="112" t="s">
        <v>1</v>
      </c>
      <c r="G36" s="113"/>
      <c r="H36" s="111"/>
      <c r="I36" s="114"/>
      <c r="J36" s="111"/>
      <c r="K36" s="115">
        <f t="shared" si="7"/>
        <v>0</v>
      </c>
      <c r="L36" s="115">
        <f t="shared" si="2"/>
        <v>0</v>
      </c>
      <c r="M36" s="115">
        <f t="shared" si="8"/>
        <v>0</v>
      </c>
      <c r="N36" s="115">
        <f t="shared" si="9"/>
        <v>0</v>
      </c>
      <c r="O36" s="116" t="str">
        <f t="shared" si="10"/>
        <v/>
      </c>
      <c r="P36" s="117" t="str">
        <f t="shared" si="11"/>
        <v/>
      </c>
      <c r="Q36" s="48"/>
      <c r="R36" s="38"/>
      <c r="S36" s="44" t="str">
        <f t="shared" si="3"/>
        <v/>
      </c>
      <c r="T36" s="45" t="str">
        <f t="shared" si="4"/>
        <v/>
      </c>
      <c r="U36" s="46" t="str">
        <f t="shared" si="5"/>
        <v/>
      </c>
      <c r="V36" s="47" t="str">
        <f t="shared" si="6"/>
        <v/>
      </c>
    </row>
    <row r="37" spans="1:22" ht="15.75" customHeight="1">
      <c r="A37" s="133" t="e">
        <f t="shared" si="0"/>
        <v>#NUM!</v>
      </c>
      <c r="B37" s="130" t="e">
        <f t="shared" si="1"/>
        <v>#NUM!</v>
      </c>
      <c r="C37" s="2"/>
      <c r="D37" s="110"/>
      <c r="E37" s="111"/>
      <c r="F37" s="112" t="s">
        <v>1</v>
      </c>
      <c r="G37" s="113"/>
      <c r="H37" s="111"/>
      <c r="I37" s="114"/>
      <c r="J37" s="111"/>
      <c r="K37" s="115">
        <f t="shared" si="7"/>
        <v>0</v>
      </c>
      <c r="L37" s="115">
        <f t="shared" si="2"/>
        <v>0</v>
      </c>
      <c r="M37" s="115">
        <f t="shared" si="8"/>
        <v>0</v>
      </c>
      <c r="N37" s="115">
        <f t="shared" si="9"/>
        <v>0</v>
      </c>
      <c r="O37" s="116" t="str">
        <f t="shared" si="10"/>
        <v/>
      </c>
      <c r="P37" s="117" t="str">
        <f t="shared" si="11"/>
        <v/>
      </c>
      <c r="Q37" s="48"/>
      <c r="R37" s="38"/>
      <c r="S37" s="44" t="str">
        <f t="shared" si="3"/>
        <v/>
      </c>
      <c r="T37" s="45" t="str">
        <f t="shared" si="4"/>
        <v/>
      </c>
      <c r="U37" s="46" t="str">
        <f t="shared" si="5"/>
        <v/>
      </c>
      <c r="V37" s="47" t="str">
        <f t="shared" si="6"/>
        <v/>
      </c>
    </row>
    <row r="38" spans="1:22" ht="15.75" customHeight="1">
      <c r="A38" s="133" t="e">
        <f t="shared" si="0"/>
        <v>#NUM!</v>
      </c>
      <c r="B38" s="130" t="e">
        <f t="shared" si="1"/>
        <v>#NUM!</v>
      </c>
      <c r="C38" s="2"/>
      <c r="D38" s="110"/>
      <c r="E38" s="111"/>
      <c r="F38" s="112" t="s">
        <v>1</v>
      </c>
      <c r="G38" s="113"/>
      <c r="H38" s="111"/>
      <c r="I38" s="114"/>
      <c r="J38" s="111"/>
      <c r="K38" s="115">
        <f t="shared" si="7"/>
        <v>0</v>
      </c>
      <c r="L38" s="115">
        <f t="shared" si="2"/>
        <v>0</v>
      </c>
      <c r="M38" s="115">
        <f t="shared" si="8"/>
        <v>0</v>
      </c>
      <c r="N38" s="115">
        <f t="shared" si="9"/>
        <v>0</v>
      </c>
      <c r="O38" s="116" t="str">
        <f t="shared" si="10"/>
        <v/>
      </c>
      <c r="P38" s="117" t="str">
        <f t="shared" si="11"/>
        <v/>
      </c>
      <c r="Q38" s="48"/>
      <c r="R38" s="38"/>
      <c r="S38" s="44" t="str">
        <f t="shared" si="3"/>
        <v/>
      </c>
      <c r="T38" s="45" t="str">
        <f t="shared" si="4"/>
        <v/>
      </c>
      <c r="U38" s="46" t="str">
        <f t="shared" si="5"/>
        <v/>
      </c>
      <c r="V38" s="47" t="str">
        <f t="shared" si="6"/>
        <v/>
      </c>
    </row>
    <row r="39" spans="1:22" ht="15.75" customHeight="1">
      <c r="A39" s="133" t="e">
        <f t="shared" si="0"/>
        <v>#NUM!</v>
      </c>
      <c r="B39" s="130" t="e">
        <f t="shared" si="1"/>
        <v>#NUM!</v>
      </c>
      <c r="C39" s="2"/>
      <c r="D39" s="110"/>
      <c r="E39" s="111"/>
      <c r="F39" s="112" t="s">
        <v>1</v>
      </c>
      <c r="G39" s="113"/>
      <c r="H39" s="111"/>
      <c r="I39" s="114"/>
      <c r="J39" s="111"/>
      <c r="K39" s="115">
        <f t="shared" si="7"/>
        <v>0</v>
      </c>
      <c r="L39" s="115">
        <f t="shared" si="2"/>
        <v>0</v>
      </c>
      <c r="M39" s="115">
        <f t="shared" si="8"/>
        <v>0</v>
      </c>
      <c r="N39" s="115">
        <f t="shared" si="9"/>
        <v>0</v>
      </c>
      <c r="O39" s="116" t="str">
        <f t="shared" si="10"/>
        <v/>
      </c>
      <c r="P39" s="117" t="str">
        <f t="shared" si="11"/>
        <v/>
      </c>
      <c r="Q39" s="48"/>
      <c r="R39" s="38"/>
      <c r="S39" s="44" t="str">
        <f t="shared" si="3"/>
        <v/>
      </c>
      <c r="T39" s="45" t="str">
        <f t="shared" si="4"/>
        <v/>
      </c>
      <c r="U39" s="46" t="str">
        <f t="shared" si="5"/>
        <v/>
      </c>
      <c r="V39" s="47" t="str">
        <f t="shared" si="6"/>
        <v/>
      </c>
    </row>
    <row r="40" spans="1:22" ht="15.75" customHeight="1">
      <c r="A40" s="133" t="e">
        <f t="shared" si="0"/>
        <v>#NUM!</v>
      </c>
      <c r="B40" s="130" t="e">
        <f t="shared" si="1"/>
        <v>#NUM!</v>
      </c>
      <c r="C40" s="2"/>
      <c r="D40" s="110"/>
      <c r="E40" s="111"/>
      <c r="F40" s="112" t="s">
        <v>1</v>
      </c>
      <c r="G40" s="113"/>
      <c r="H40" s="111"/>
      <c r="I40" s="114"/>
      <c r="J40" s="111"/>
      <c r="K40" s="115">
        <f t="shared" si="7"/>
        <v>0</v>
      </c>
      <c r="L40" s="115">
        <f t="shared" si="2"/>
        <v>0</v>
      </c>
      <c r="M40" s="115">
        <f t="shared" si="8"/>
        <v>0</v>
      </c>
      <c r="N40" s="115">
        <f t="shared" si="9"/>
        <v>0</v>
      </c>
      <c r="O40" s="116" t="str">
        <f t="shared" si="10"/>
        <v/>
      </c>
      <c r="P40" s="117" t="str">
        <f t="shared" si="11"/>
        <v/>
      </c>
      <c r="Q40" s="48"/>
      <c r="R40" s="38"/>
      <c r="S40" s="44" t="str">
        <f t="shared" si="3"/>
        <v/>
      </c>
      <c r="T40" s="45" t="str">
        <f t="shared" si="4"/>
        <v/>
      </c>
      <c r="U40" s="46" t="str">
        <f t="shared" si="5"/>
        <v/>
      </c>
      <c r="V40" s="47" t="str">
        <f t="shared" si="6"/>
        <v/>
      </c>
    </row>
    <row r="41" spans="1:22" ht="15.75" customHeight="1">
      <c r="A41" s="133" t="e">
        <f t="shared" si="0"/>
        <v>#NUM!</v>
      </c>
      <c r="B41" s="130" t="e">
        <f t="shared" si="1"/>
        <v>#NUM!</v>
      </c>
      <c r="C41" s="2"/>
      <c r="D41" s="110"/>
      <c r="E41" s="111"/>
      <c r="F41" s="112" t="s">
        <v>1</v>
      </c>
      <c r="G41" s="113"/>
      <c r="H41" s="111"/>
      <c r="I41" s="114"/>
      <c r="J41" s="111"/>
      <c r="K41" s="115">
        <f t="shared" si="7"/>
        <v>0</v>
      </c>
      <c r="L41" s="115">
        <f t="shared" si="2"/>
        <v>0</v>
      </c>
      <c r="M41" s="115">
        <f t="shared" si="8"/>
        <v>0</v>
      </c>
      <c r="N41" s="115">
        <f t="shared" si="9"/>
        <v>0</v>
      </c>
      <c r="O41" s="116" t="str">
        <f t="shared" si="10"/>
        <v/>
      </c>
      <c r="P41" s="117" t="str">
        <f t="shared" si="11"/>
        <v/>
      </c>
      <c r="Q41" s="48"/>
      <c r="R41" s="38"/>
      <c r="S41" s="44" t="str">
        <f t="shared" si="3"/>
        <v/>
      </c>
      <c r="T41" s="45" t="str">
        <f t="shared" si="4"/>
        <v/>
      </c>
      <c r="U41" s="46" t="str">
        <f t="shared" si="5"/>
        <v/>
      </c>
      <c r="V41" s="47" t="str">
        <f t="shared" si="6"/>
        <v/>
      </c>
    </row>
    <row r="42" spans="1:22" ht="15.75" customHeight="1">
      <c r="A42" s="133" t="e">
        <f t="shared" si="0"/>
        <v>#NUM!</v>
      </c>
      <c r="B42" s="130" t="e">
        <f t="shared" si="1"/>
        <v>#NUM!</v>
      </c>
      <c r="C42" s="2"/>
      <c r="D42" s="110"/>
      <c r="E42" s="111"/>
      <c r="F42" s="112" t="s">
        <v>1</v>
      </c>
      <c r="G42" s="113"/>
      <c r="H42" s="111"/>
      <c r="I42" s="114"/>
      <c r="J42" s="111"/>
      <c r="K42" s="115">
        <f t="shared" si="7"/>
        <v>0</v>
      </c>
      <c r="L42" s="115">
        <f t="shared" si="2"/>
        <v>0</v>
      </c>
      <c r="M42" s="115">
        <f t="shared" si="8"/>
        <v>0</v>
      </c>
      <c r="N42" s="115">
        <f t="shared" si="9"/>
        <v>0</v>
      </c>
      <c r="O42" s="116" t="str">
        <f t="shared" si="10"/>
        <v/>
      </c>
      <c r="P42" s="117" t="str">
        <f t="shared" si="11"/>
        <v/>
      </c>
      <c r="Q42" s="48"/>
      <c r="R42" s="38"/>
      <c r="S42" s="44" t="str">
        <f t="shared" si="3"/>
        <v/>
      </c>
      <c r="T42" s="45" t="str">
        <f t="shared" si="4"/>
        <v/>
      </c>
      <c r="U42" s="46" t="str">
        <f t="shared" si="5"/>
        <v/>
      </c>
      <c r="V42" s="47" t="str">
        <f t="shared" si="6"/>
        <v/>
      </c>
    </row>
    <row r="43" spans="1:22" ht="15.75" customHeight="1">
      <c r="A43" s="133" t="e">
        <f t="shared" si="0"/>
        <v>#NUM!</v>
      </c>
      <c r="B43" s="130" t="e">
        <f t="shared" si="1"/>
        <v>#NUM!</v>
      </c>
      <c r="C43" s="2"/>
      <c r="D43" s="110"/>
      <c r="E43" s="111"/>
      <c r="F43" s="112" t="s">
        <v>1</v>
      </c>
      <c r="G43" s="113"/>
      <c r="H43" s="111"/>
      <c r="I43" s="114"/>
      <c r="J43" s="111"/>
      <c r="K43" s="115">
        <f t="shared" si="7"/>
        <v>0</v>
      </c>
      <c r="L43" s="115">
        <f t="shared" si="2"/>
        <v>0</v>
      </c>
      <c r="M43" s="115">
        <f t="shared" si="8"/>
        <v>0</v>
      </c>
      <c r="N43" s="115">
        <f t="shared" si="9"/>
        <v>0</v>
      </c>
      <c r="O43" s="116" t="str">
        <f t="shared" si="10"/>
        <v/>
      </c>
      <c r="P43" s="117" t="str">
        <f t="shared" si="11"/>
        <v/>
      </c>
      <c r="Q43" s="48"/>
      <c r="R43" s="38"/>
      <c r="S43" s="44" t="str">
        <f t="shared" si="3"/>
        <v/>
      </c>
      <c r="T43" s="45" t="str">
        <f t="shared" si="4"/>
        <v/>
      </c>
      <c r="U43" s="46" t="str">
        <f t="shared" si="5"/>
        <v/>
      </c>
      <c r="V43" s="47" t="str">
        <f t="shared" si="6"/>
        <v/>
      </c>
    </row>
    <row r="44" spans="1:22" ht="15.75" customHeight="1">
      <c r="A44" s="133" t="e">
        <f t="shared" si="0"/>
        <v>#NUM!</v>
      </c>
      <c r="B44" s="130" t="e">
        <f t="shared" si="1"/>
        <v>#NUM!</v>
      </c>
      <c r="C44" s="2"/>
      <c r="D44" s="110"/>
      <c r="E44" s="111"/>
      <c r="F44" s="112" t="s">
        <v>1</v>
      </c>
      <c r="G44" s="113"/>
      <c r="H44" s="111"/>
      <c r="I44" s="114"/>
      <c r="J44" s="111"/>
      <c r="K44" s="115">
        <f t="shared" si="7"/>
        <v>0</v>
      </c>
      <c r="L44" s="115">
        <f t="shared" si="2"/>
        <v>0</v>
      </c>
      <c r="M44" s="115">
        <f t="shared" si="8"/>
        <v>0</v>
      </c>
      <c r="N44" s="115">
        <f t="shared" si="9"/>
        <v>0</v>
      </c>
      <c r="O44" s="116" t="str">
        <f t="shared" si="10"/>
        <v/>
      </c>
      <c r="P44" s="117" t="str">
        <f t="shared" si="11"/>
        <v/>
      </c>
      <c r="Q44" s="48"/>
      <c r="R44" s="38"/>
      <c r="S44" s="44" t="str">
        <f t="shared" si="3"/>
        <v/>
      </c>
      <c r="T44" s="45" t="str">
        <f t="shared" si="4"/>
        <v/>
      </c>
      <c r="U44" s="46" t="str">
        <f t="shared" si="5"/>
        <v/>
      </c>
      <c r="V44" s="47" t="str">
        <f t="shared" si="6"/>
        <v/>
      </c>
    </row>
    <row r="45" spans="1:22" ht="15.75" customHeight="1">
      <c r="A45" s="133" t="e">
        <f t="shared" si="0"/>
        <v>#NUM!</v>
      </c>
      <c r="B45" s="130" t="e">
        <f t="shared" si="1"/>
        <v>#NUM!</v>
      </c>
      <c r="C45" s="2"/>
      <c r="D45" s="110"/>
      <c r="E45" s="111"/>
      <c r="F45" s="112" t="s">
        <v>1</v>
      </c>
      <c r="G45" s="113"/>
      <c r="H45" s="111"/>
      <c r="I45" s="114"/>
      <c r="J45" s="111"/>
      <c r="K45" s="115">
        <f t="shared" si="7"/>
        <v>0</v>
      </c>
      <c r="L45" s="115">
        <f t="shared" si="2"/>
        <v>0</v>
      </c>
      <c r="M45" s="115">
        <f t="shared" si="8"/>
        <v>0</v>
      </c>
      <c r="N45" s="115">
        <f t="shared" si="9"/>
        <v>0</v>
      </c>
      <c r="O45" s="116" t="str">
        <f t="shared" si="10"/>
        <v/>
      </c>
      <c r="P45" s="117" t="str">
        <f t="shared" si="11"/>
        <v/>
      </c>
      <c r="Q45" s="48"/>
      <c r="R45" s="38"/>
      <c r="S45" s="44" t="str">
        <f t="shared" si="3"/>
        <v/>
      </c>
      <c r="T45" s="45" t="str">
        <f t="shared" si="4"/>
        <v/>
      </c>
      <c r="U45" s="46" t="str">
        <f t="shared" si="5"/>
        <v/>
      </c>
      <c r="V45" s="47" t="str">
        <f t="shared" si="6"/>
        <v/>
      </c>
    </row>
    <row r="46" spans="1:22" ht="15.75" customHeight="1">
      <c r="A46" s="133" t="e">
        <f t="shared" si="0"/>
        <v>#NUM!</v>
      </c>
      <c r="B46" s="130" t="e">
        <f t="shared" si="1"/>
        <v>#NUM!</v>
      </c>
      <c r="C46" s="2"/>
      <c r="D46" s="110"/>
      <c r="E46" s="111"/>
      <c r="F46" s="112" t="s">
        <v>1</v>
      </c>
      <c r="G46" s="113"/>
      <c r="H46" s="111"/>
      <c r="I46" s="114"/>
      <c r="J46" s="111"/>
      <c r="K46" s="115">
        <f t="shared" si="7"/>
        <v>0</v>
      </c>
      <c r="L46" s="115">
        <f t="shared" si="2"/>
        <v>0</v>
      </c>
      <c r="M46" s="115">
        <f t="shared" si="8"/>
        <v>0</v>
      </c>
      <c r="N46" s="115">
        <f t="shared" si="9"/>
        <v>0</v>
      </c>
      <c r="O46" s="116" t="str">
        <f t="shared" si="10"/>
        <v/>
      </c>
      <c r="P46" s="117" t="str">
        <f t="shared" si="11"/>
        <v/>
      </c>
      <c r="Q46" s="48"/>
      <c r="R46" s="38"/>
      <c r="S46" s="44" t="str">
        <f t="shared" si="3"/>
        <v/>
      </c>
      <c r="T46" s="45" t="str">
        <f t="shared" si="4"/>
        <v/>
      </c>
      <c r="U46" s="46" t="str">
        <f t="shared" si="5"/>
        <v/>
      </c>
      <c r="V46" s="47" t="str">
        <f t="shared" si="6"/>
        <v/>
      </c>
    </row>
    <row r="47" spans="1:22" ht="15.75" customHeight="1">
      <c r="A47" s="133" t="e">
        <f t="shared" si="0"/>
        <v>#NUM!</v>
      </c>
      <c r="B47" s="130" t="e">
        <f t="shared" si="1"/>
        <v>#NUM!</v>
      </c>
      <c r="C47" s="2"/>
      <c r="D47" s="110"/>
      <c r="E47" s="111"/>
      <c r="F47" s="112" t="s">
        <v>1</v>
      </c>
      <c r="G47" s="113"/>
      <c r="H47" s="111"/>
      <c r="I47" s="114"/>
      <c r="J47" s="111"/>
      <c r="K47" s="115">
        <f t="shared" si="7"/>
        <v>0</v>
      </c>
      <c r="L47" s="115">
        <f t="shared" si="2"/>
        <v>0</v>
      </c>
      <c r="M47" s="115">
        <f t="shared" si="8"/>
        <v>0</v>
      </c>
      <c r="N47" s="115">
        <f t="shared" si="9"/>
        <v>0</v>
      </c>
      <c r="O47" s="116" t="str">
        <f t="shared" si="10"/>
        <v/>
      </c>
      <c r="P47" s="117" t="str">
        <f t="shared" si="11"/>
        <v/>
      </c>
      <c r="Q47" s="48"/>
      <c r="R47" s="38"/>
      <c r="S47" s="44" t="str">
        <f t="shared" si="3"/>
        <v/>
      </c>
      <c r="T47" s="45" t="str">
        <f t="shared" si="4"/>
        <v/>
      </c>
      <c r="U47" s="46" t="str">
        <f t="shared" si="5"/>
        <v/>
      </c>
      <c r="V47" s="47" t="str">
        <f t="shared" si="6"/>
        <v/>
      </c>
    </row>
    <row r="48" spans="1:22" ht="15.75" customHeight="1">
      <c r="A48" s="133" t="e">
        <f t="shared" si="0"/>
        <v>#NUM!</v>
      </c>
      <c r="B48" s="130" t="e">
        <f t="shared" si="1"/>
        <v>#NUM!</v>
      </c>
      <c r="C48" s="2"/>
      <c r="D48" s="110"/>
      <c r="E48" s="111"/>
      <c r="F48" s="112" t="s">
        <v>1</v>
      </c>
      <c r="G48" s="113"/>
      <c r="H48" s="111"/>
      <c r="I48" s="114"/>
      <c r="J48" s="111"/>
      <c r="K48" s="115">
        <f t="shared" si="7"/>
        <v>0</v>
      </c>
      <c r="L48" s="115">
        <f t="shared" si="2"/>
        <v>0</v>
      </c>
      <c r="M48" s="115">
        <f t="shared" si="8"/>
        <v>0</v>
      </c>
      <c r="N48" s="115">
        <f t="shared" si="9"/>
        <v>0</v>
      </c>
      <c r="O48" s="116" t="str">
        <f t="shared" si="10"/>
        <v/>
      </c>
      <c r="P48" s="117" t="str">
        <f t="shared" si="11"/>
        <v/>
      </c>
      <c r="Q48" s="48"/>
      <c r="R48" s="38"/>
      <c r="S48" s="44" t="str">
        <f t="shared" si="3"/>
        <v/>
      </c>
      <c r="T48" s="45" t="str">
        <f t="shared" si="4"/>
        <v/>
      </c>
      <c r="U48" s="46" t="str">
        <f t="shared" si="5"/>
        <v/>
      </c>
      <c r="V48" s="47" t="str">
        <f t="shared" si="6"/>
        <v/>
      </c>
    </row>
    <row r="49" spans="1:22" ht="15.75" customHeight="1">
      <c r="A49" s="133" t="e">
        <f t="shared" si="0"/>
        <v>#NUM!</v>
      </c>
      <c r="B49" s="130" t="e">
        <f t="shared" si="1"/>
        <v>#NUM!</v>
      </c>
      <c r="C49" s="2"/>
      <c r="D49" s="110"/>
      <c r="E49" s="111"/>
      <c r="F49" s="112" t="s">
        <v>1</v>
      </c>
      <c r="G49" s="113"/>
      <c r="H49" s="111"/>
      <c r="I49" s="114"/>
      <c r="J49" s="111"/>
      <c r="K49" s="115">
        <f t="shared" si="7"/>
        <v>0</v>
      </c>
      <c r="L49" s="115">
        <f t="shared" si="2"/>
        <v>0</v>
      </c>
      <c r="M49" s="115">
        <f t="shared" si="8"/>
        <v>0</v>
      </c>
      <c r="N49" s="115">
        <f t="shared" si="9"/>
        <v>0</v>
      </c>
      <c r="O49" s="116" t="str">
        <f t="shared" si="10"/>
        <v/>
      </c>
      <c r="P49" s="117" t="str">
        <f t="shared" si="11"/>
        <v/>
      </c>
      <c r="Q49" s="48"/>
      <c r="R49" s="38"/>
      <c r="S49" s="44" t="str">
        <f t="shared" si="3"/>
        <v/>
      </c>
      <c r="T49" s="45" t="str">
        <f t="shared" si="4"/>
        <v/>
      </c>
      <c r="U49" s="46" t="str">
        <f t="shared" si="5"/>
        <v/>
      </c>
      <c r="V49" s="47" t="str">
        <f t="shared" si="6"/>
        <v/>
      </c>
    </row>
    <row r="50" spans="1:22" ht="15.75" customHeight="1">
      <c r="A50" s="133" t="e">
        <f t="shared" si="0"/>
        <v>#NUM!</v>
      </c>
      <c r="B50" s="130" t="e">
        <f t="shared" si="1"/>
        <v>#NUM!</v>
      </c>
      <c r="C50" s="2"/>
      <c r="D50" s="110"/>
      <c r="E50" s="111"/>
      <c r="F50" s="112" t="s">
        <v>1</v>
      </c>
      <c r="G50" s="113"/>
      <c r="H50" s="111"/>
      <c r="I50" s="114"/>
      <c r="J50" s="111"/>
      <c r="K50" s="115">
        <f t="shared" si="7"/>
        <v>0</v>
      </c>
      <c r="L50" s="115">
        <f t="shared" si="2"/>
        <v>0</v>
      </c>
      <c r="M50" s="115">
        <f t="shared" si="8"/>
        <v>0</v>
      </c>
      <c r="N50" s="115">
        <f t="shared" si="9"/>
        <v>0</v>
      </c>
      <c r="O50" s="116" t="str">
        <f t="shared" si="10"/>
        <v/>
      </c>
      <c r="P50" s="117" t="str">
        <f t="shared" si="11"/>
        <v/>
      </c>
      <c r="Q50" s="48"/>
      <c r="R50" s="38"/>
      <c r="S50" s="44" t="str">
        <f t="shared" si="3"/>
        <v/>
      </c>
      <c r="T50" s="45" t="str">
        <f t="shared" si="4"/>
        <v/>
      </c>
      <c r="U50" s="46" t="str">
        <f t="shared" si="5"/>
        <v/>
      </c>
      <c r="V50" s="47" t="str">
        <f t="shared" si="6"/>
        <v/>
      </c>
    </row>
    <row r="51" spans="1:22" ht="15.75" customHeight="1">
      <c r="A51" s="133" t="e">
        <f t="shared" si="0"/>
        <v>#NUM!</v>
      </c>
      <c r="B51" s="130" t="e">
        <f t="shared" si="1"/>
        <v>#NUM!</v>
      </c>
      <c r="C51" s="2"/>
      <c r="D51" s="110"/>
      <c r="E51" s="111"/>
      <c r="F51" s="112" t="s">
        <v>1</v>
      </c>
      <c r="G51" s="113"/>
      <c r="H51" s="111"/>
      <c r="I51" s="114"/>
      <c r="J51" s="111"/>
      <c r="K51" s="115">
        <f t="shared" si="7"/>
        <v>0</v>
      </c>
      <c r="L51" s="115">
        <f t="shared" si="2"/>
        <v>0</v>
      </c>
      <c r="M51" s="115">
        <f t="shared" si="8"/>
        <v>0</v>
      </c>
      <c r="N51" s="115">
        <f t="shared" si="9"/>
        <v>0</v>
      </c>
      <c r="O51" s="116" t="str">
        <f t="shared" si="10"/>
        <v/>
      </c>
      <c r="P51" s="117" t="str">
        <f t="shared" si="11"/>
        <v/>
      </c>
      <c r="Q51" s="48"/>
      <c r="R51" s="38"/>
      <c r="S51" s="44" t="str">
        <f t="shared" si="3"/>
        <v/>
      </c>
      <c r="T51" s="45" t="str">
        <f t="shared" si="4"/>
        <v/>
      </c>
      <c r="U51" s="46" t="str">
        <f t="shared" si="5"/>
        <v/>
      </c>
      <c r="V51" s="47" t="str">
        <f t="shared" si="6"/>
        <v/>
      </c>
    </row>
    <row r="52" spans="1:22" ht="15.75" customHeight="1">
      <c r="A52" s="133" t="e">
        <f t="shared" si="0"/>
        <v>#NUM!</v>
      </c>
      <c r="B52" s="130" t="e">
        <f t="shared" si="1"/>
        <v>#NUM!</v>
      </c>
      <c r="C52" s="2"/>
      <c r="D52" s="110"/>
      <c r="E52" s="111"/>
      <c r="F52" s="112" t="s">
        <v>1</v>
      </c>
      <c r="G52" s="113"/>
      <c r="H52" s="111"/>
      <c r="I52" s="114"/>
      <c r="J52" s="111"/>
      <c r="K52" s="115">
        <f t="shared" si="7"/>
        <v>0</v>
      </c>
      <c r="L52" s="115">
        <f t="shared" si="2"/>
        <v>0</v>
      </c>
      <c r="M52" s="115">
        <f t="shared" si="8"/>
        <v>0</v>
      </c>
      <c r="N52" s="115">
        <f t="shared" si="9"/>
        <v>0</v>
      </c>
      <c r="O52" s="116" t="str">
        <f t="shared" si="10"/>
        <v/>
      </c>
      <c r="P52" s="117" t="str">
        <f t="shared" si="11"/>
        <v/>
      </c>
      <c r="Q52" s="48"/>
      <c r="R52" s="38"/>
      <c r="S52" s="44" t="str">
        <f t="shared" si="3"/>
        <v/>
      </c>
      <c r="T52" s="45" t="str">
        <f t="shared" si="4"/>
        <v/>
      </c>
      <c r="U52" s="46" t="str">
        <f t="shared" si="5"/>
        <v/>
      </c>
      <c r="V52" s="47" t="str">
        <f t="shared" si="6"/>
        <v/>
      </c>
    </row>
    <row r="53" spans="1:22" ht="15.75" customHeight="1">
      <c r="A53" s="133" t="e">
        <f t="shared" si="0"/>
        <v>#NUM!</v>
      </c>
      <c r="B53" s="130" t="e">
        <f t="shared" si="1"/>
        <v>#NUM!</v>
      </c>
      <c r="C53" s="2"/>
      <c r="D53" s="110"/>
      <c r="E53" s="111"/>
      <c r="F53" s="112" t="s">
        <v>1</v>
      </c>
      <c r="G53" s="113"/>
      <c r="H53" s="111"/>
      <c r="I53" s="114"/>
      <c r="J53" s="111"/>
      <c r="K53" s="115">
        <f t="shared" si="7"/>
        <v>0</v>
      </c>
      <c r="L53" s="115">
        <f t="shared" si="2"/>
        <v>0</v>
      </c>
      <c r="M53" s="115">
        <f t="shared" si="8"/>
        <v>0</v>
      </c>
      <c r="N53" s="115">
        <f t="shared" si="9"/>
        <v>0</v>
      </c>
      <c r="O53" s="116" t="str">
        <f t="shared" si="10"/>
        <v/>
      </c>
      <c r="P53" s="117" t="str">
        <f t="shared" si="11"/>
        <v/>
      </c>
      <c r="Q53" s="48"/>
      <c r="R53" s="38"/>
      <c r="S53" s="44" t="str">
        <f t="shared" si="3"/>
        <v/>
      </c>
      <c r="T53" s="45" t="str">
        <f t="shared" si="4"/>
        <v/>
      </c>
      <c r="U53" s="46" t="str">
        <f t="shared" si="5"/>
        <v/>
      </c>
      <c r="V53" s="47" t="str">
        <f t="shared" si="6"/>
        <v/>
      </c>
    </row>
    <row r="54" spans="1:22" ht="15.75" customHeight="1">
      <c r="A54" s="133" t="e">
        <f t="shared" si="0"/>
        <v>#NUM!</v>
      </c>
      <c r="B54" s="130" t="e">
        <f t="shared" si="1"/>
        <v>#NUM!</v>
      </c>
      <c r="C54" s="2"/>
      <c r="D54" s="110"/>
      <c r="E54" s="111"/>
      <c r="F54" s="112" t="s">
        <v>1</v>
      </c>
      <c r="G54" s="113"/>
      <c r="H54" s="111"/>
      <c r="I54" s="114"/>
      <c r="J54" s="111"/>
      <c r="K54" s="115">
        <f t="shared" si="7"/>
        <v>0</v>
      </c>
      <c r="L54" s="115">
        <f t="shared" si="2"/>
        <v>0</v>
      </c>
      <c r="M54" s="115">
        <f t="shared" si="8"/>
        <v>0</v>
      </c>
      <c r="N54" s="115">
        <f t="shared" si="9"/>
        <v>0</v>
      </c>
      <c r="O54" s="116" t="str">
        <f t="shared" si="10"/>
        <v/>
      </c>
      <c r="P54" s="117" t="str">
        <f t="shared" si="11"/>
        <v/>
      </c>
      <c r="Q54" s="48"/>
      <c r="R54" s="38"/>
      <c r="S54" s="44" t="str">
        <f t="shared" si="3"/>
        <v/>
      </c>
      <c r="T54" s="45" t="str">
        <f t="shared" si="4"/>
        <v/>
      </c>
      <c r="U54" s="46" t="str">
        <f t="shared" si="5"/>
        <v/>
      </c>
      <c r="V54" s="47" t="str">
        <f t="shared" si="6"/>
        <v/>
      </c>
    </row>
    <row r="55" spans="1:22" ht="15.75" customHeight="1" thickBot="1">
      <c r="A55" s="134" t="e">
        <f t="shared" si="0"/>
        <v>#NUM!</v>
      </c>
      <c r="B55" s="131" t="e">
        <f t="shared" si="1"/>
        <v>#NUM!</v>
      </c>
      <c r="C55" s="18"/>
      <c r="D55" s="118"/>
      <c r="E55" s="119"/>
      <c r="F55" s="120" t="s">
        <v>1</v>
      </c>
      <c r="G55" s="121"/>
      <c r="H55" s="119"/>
      <c r="I55" s="122"/>
      <c r="J55" s="119"/>
      <c r="K55" s="123">
        <f t="shared" si="7"/>
        <v>0</v>
      </c>
      <c r="L55" s="123">
        <f t="shared" si="2"/>
        <v>0</v>
      </c>
      <c r="M55" s="123">
        <f t="shared" si="8"/>
        <v>0</v>
      </c>
      <c r="N55" s="123">
        <f t="shared" si="9"/>
        <v>0</v>
      </c>
      <c r="O55" s="124" t="str">
        <f t="shared" si="10"/>
        <v/>
      </c>
      <c r="P55" s="125" t="str">
        <f t="shared" si="11"/>
        <v/>
      </c>
      <c r="Q55" s="49"/>
      <c r="R55" s="38"/>
      <c r="S55" s="50" t="str">
        <f t="shared" si="3"/>
        <v/>
      </c>
      <c r="T55" s="51" t="str">
        <f t="shared" si="4"/>
        <v/>
      </c>
      <c r="U55" s="52" t="str">
        <f t="shared" si="5"/>
        <v/>
      </c>
      <c r="V55" s="53" t="str">
        <f t="shared" si="6"/>
        <v/>
      </c>
    </row>
    <row r="57" spans="1:22">
      <c r="H57" s="7" t="s">
        <v>2</v>
      </c>
      <c r="K57" s="54">
        <f>SUM(K25:K55)</f>
        <v>0</v>
      </c>
      <c r="L57" s="54">
        <f t="shared" ref="L57" si="12">SUM(L25:L55)</f>
        <v>0</v>
      </c>
      <c r="M57" s="54">
        <f t="shared" ref="M57:N57" si="13">SUM(M25:M55)</f>
        <v>0</v>
      </c>
      <c r="N57" s="54">
        <f t="shared" si="13"/>
        <v>0</v>
      </c>
      <c r="O57" s="126" t="str">
        <f t="shared" ref="O57" si="14">IF(K57&gt;0,INT(K57/60),"")</f>
        <v/>
      </c>
      <c r="P57" s="127" t="str">
        <f t="shared" ref="P57" si="15">IF(K57&gt;0,MOD(K57,60),"")</f>
        <v/>
      </c>
      <c r="S57" s="55" t="str">
        <f>IF(L57&gt;0,INT((L57)/60),"")</f>
        <v/>
      </c>
      <c r="T57" s="56" t="str">
        <f>IF(L57&gt;0,MOD(L57,60),"")</f>
        <v/>
      </c>
      <c r="U57" s="55" t="str">
        <f t="shared" ref="U57" si="16">IF(M57+N57&gt;0,INT((M57+N57)/60),"")</f>
        <v/>
      </c>
      <c r="V57" s="56" t="str">
        <f>IF(M57+N57&gt;0,MOD(M57+N57,60),"")</f>
        <v/>
      </c>
    </row>
    <row r="58" spans="1:22">
      <c r="C58" s="11" t="s">
        <v>44</v>
      </c>
      <c r="O58" s="19" t="s">
        <v>36</v>
      </c>
      <c r="P58" s="19"/>
      <c r="Q58" s="17" t="s">
        <v>35</v>
      </c>
      <c r="S58" s="19"/>
      <c r="T58" s="19"/>
      <c r="U58" s="19"/>
      <c r="V58" s="19"/>
    </row>
    <row r="59" spans="1:22" ht="3" customHeight="1">
      <c r="C59" s="11"/>
    </row>
    <row r="60" spans="1:22">
      <c r="C60" s="5" t="s">
        <v>87</v>
      </c>
    </row>
  </sheetData>
  <sheetProtection algorithmName="SHA-512" hashValue="Erb3Y4kVd1ZPi3O8h7c6hPD9GgLsAnmX99vZJbK9JyBbXueLS65hwc+eBVn7BIPoc9wR4DEgrxsryCqfu3Fytw==" saltValue="kzmSu0QP44FeL577z2C3hQ==" spinCount="100000" sheet="1" selectLockedCells="1"/>
  <mergeCells count="32">
    <mergeCell ref="A5:C5"/>
    <mergeCell ref="A10:C10"/>
    <mergeCell ref="D10:H10"/>
    <mergeCell ref="A11:C11"/>
    <mergeCell ref="D11:H11"/>
    <mergeCell ref="A7:C7"/>
    <mergeCell ref="A8:C8"/>
    <mergeCell ref="D8:H8"/>
    <mergeCell ref="D7:E7"/>
    <mergeCell ref="S23:T23"/>
    <mergeCell ref="U23:V23"/>
    <mergeCell ref="A23:A24"/>
    <mergeCell ref="C23:C24"/>
    <mergeCell ref="K23:K24"/>
    <mergeCell ref="M23:M24"/>
    <mergeCell ref="N23:N24"/>
    <mergeCell ref="O23:P24"/>
    <mergeCell ref="Q23:Q24"/>
    <mergeCell ref="L23:L24"/>
    <mergeCell ref="D23:H23"/>
    <mergeCell ref="I23:J23"/>
    <mergeCell ref="B23:B24"/>
    <mergeCell ref="A22:C22"/>
    <mergeCell ref="A12:C12"/>
    <mergeCell ref="D12:H12"/>
    <mergeCell ref="A13:C13"/>
    <mergeCell ref="D13:H13"/>
    <mergeCell ref="A14:C14"/>
    <mergeCell ref="D14:H14"/>
    <mergeCell ref="A16:C16"/>
    <mergeCell ref="D16:H16"/>
    <mergeCell ref="A18:Q18"/>
  </mergeCells>
  <phoneticPr fontId="1"/>
  <conditionalFormatting sqref="A25:Q55">
    <cfRule type="expression" dxfId="34" priority="1">
      <formula>FIND("土",$B25)</formula>
    </cfRule>
    <cfRule type="expression" dxfId="33" priority="2">
      <formula>FIND("日",$B25)</formula>
    </cfRule>
  </conditionalFormatting>
  <conditionalFormatting sqref="O25:P55">
    <cfRule type="expression" dxfId="32" priority="7">
      <formula>$K$25&lt;0</formula>
    </cfRule>
  </conditionalFormatting>
  <conditionalFormatting sqref="O27:P27">
    <cfRule type="expression" dxfId="31" priority="37">
      <formula>$K$27&lt;0</formula>
    </cfRule>
  </conditionalFormatting>
  <conditionalFormatting sqref="O28:P28">
    <cfRule type="expression" dxfId="30" priority="36">
      <formula>$K$28&lt;0</formula>
    </cfRule>
  </conditionalFormatting>
  <conditionalFormatting sqref="O29:P29">
    <cfRule type="expression" dxfId="29" priority="35">
      <formula>$K$29&lt;0</formula>
    </cfRule>
  </conditionalFormatting>
  <conditionalFormatting sqref="O30:P30">
    <cfRule type="expression" dxfId="28" priority="33">
      <formula>$K$30&lt;0</formula>
    </cfRule>
  </conditionalFormatting>
  <conditionalFormatting sqref="O31:P31">
    <cfRule type="expression" dxfId="27" priority="32">
      <formula>$K$31&lt;0</formula>
    </cfRule>
  </conditionalFormatting>
  <conditionalFormatting sqref="O32:P32">
    <cfRule type="expression" dxfId="26" priority="31">
      <formula>$K$32&lt;0</formula>
    </cfRule>
  </conditionalFormatting>
  <conditionalFormatting sqref="O33:P33">
    <cfRule type="expression" dxfId="25" priority="30">
      <formula>$K$33&lt;0</formula>
    </cfRule>
  </conditionalFormatting>
  <conditionalFormatting sqref="O34:P34">
    <cfRule type="expression" dxfId="24" priority="29">
      <formula>$K$34&lt;0</formula>
    </cfRule>
  </conditionalFormatting>
  <conditionalFormatting sqref="O35:P35">
    <cfRule type="expression" dxfId="23" priority="28">
      <formula>$K$35&lt;0</formula>
    </cfRule>
  </conditionalFormatting>
  <conditionalFormatting sqref="O36:P36">
    <cfRule type="expression" dxfId="22" priority="27">
      <formula>$K$36&lt;0</formula>
    </cfRule>
  </conditionalFormatting>
  <conditionalFormatting sqref="O37:P37">
    <cfRule type="expression" dxfId="21" priority="26">
      <formula>$K$37&lt;0</formula>
    </cfRule>
  </conditionalFormatting>
  <conditionalFormatting sqref="O38:P38">
    <cfRule type="expression" dxfId="20" priority="25">
      <formula>$K$38&lt;0</formula>
    </cfRule>
  </conditionalFormatting>
  <conditionalFormatting sqref="O39:P39">
    <cfRule type="expression" dxfId="19" priority="24">
      <formula>$K$39&lt;0</formula>
    </cfRule>
  </conditionalFormatting>
  <conditionalFormatting sqref="O40:P40">
    <cfRule type="expression" dxfId="18" priority="23">
      <formula>$K$40&lt;0</formula>
    </cfRule>
  </conditionalFormatting>
  <conditionalFormatting sqref="O41:P41">
    <cfRule type="expression" dxfId="17" priority="22">
      <formula>$K$41&lt;0</formula>
    </cfRule>
  </conditionalFormatting>
  <conditionalFormatting sqref="O42:P42">
    <cfRule type="expression" dxfId="16" priority="21">
      <formula>$K$42&lt;0</formula>
    </cfRule>
  </conditionalFormatting>
  <conditionalFormatting sqref="O43:P43">
    <cfRule type="expression" dxfId="15" priority="20">
      <formula>$K$43&lt;0</formula>
    </cfRule>
  </conditionalFormatting>
  <conditionalFormatting sqref="O44:P44">
    <cfRule type="expression" dxfId="14" priority="19">
      <formula>$K$44&lt;0</formula>
    </cfRule>
  </conditionalFormatting>
  <conditionalFormatting sqref="O45:P45">
    <cfRule type="expression" dxfId="13" priority="18">
      <formula>$K$45&lt;0</formula>
    </cfRule>
  </conditionalFormatting>
  <conditionalFormatting sqref="O46:P46">
    <cfRule type="expression" dxfId="12" priority="17">
      <formula>$K$46&lt;0</formula>
    </cfRule>
  </conditionalFormatting>
  <conditionalFormatting sqref="O47:P47">
    <cfRule type="expression" dxfId="11" priority="16">
      <formula>$K$47&lt;0</formula>
    </cfRule>
  </conditionalFormatting>
  <conditionalFormatting sqref="O48:P48">
    <cfRule type="expression" dxfId="10" priority="15">
      <formula>$K$48&lt;0</formula>
    </cfRule>
  </conditionalFormatting>
  <conditionalFormatting sqref="O49:P49">
    <cfRule type="expression" dxfId="9" priority="14">
      <formula>$K$49&lt;0</formula>
    </cfRule>
  </conditionalFormatting>
  <conditionalFormatting sqref="O50:P50">
    <cfRule type="expression" dxfId="8" priority="13">
      <formula>$K$50&lt;0</formula>
    </cfRule>
  </conditionalFormatting>
  <conditionalFormatting sqref="O51:P51">
    <cfRule type="expression" dxfId="7" priority="12">
      <formula>$K$51&lt;0</formula>
    </cfRule>
  </conditionalFormatting>
  <conditionalFormatting sqref="O52:P52">
    <cfRule type="expression" dxfId="6" priority="11">
      <formula>$K$52&lt;0</formula>
    </cfRule>
  </conditionalFormatting>
  <conditionalFormatting sqref="O53:P53">
    <cfRule type="expression" dxfId="5" priority="10">
      <formula>$K$53&lt;0</formula>
    </cfRule>
  </conditionalFormatting>
  <conditionalFormatting sqref="O54:P54">
    <cfRule type="expression" dxfId="4" priority="9">
      <formula>$K$54&lt;0</formula>
    </cfRule>
  </conditionalFormatting>
  <conditionalFormatting sqref="O55:P55">
    <cfRule type="expression" dxfId="3" priority="8">
      <formula>$K$55&lt;0</formula>
    </cfRule>
  </conditionalFormatting>
  <conditionalFormatting sqref="O57:P57">
    <cfRule type="expression" dxfId="2" priority="5">
      <formula>$K$25&lt;0</formula>
    </cfRule>
    <cfRule type="expression" dxfId="1" priority="6">
      <formula>$K$53&lt;0</formula>
    </cfRule>
  </conditionalFormatting>
  <dataValidations count="5">
    <dataValidation type="whole" allowBlank="1" showInputMessage="1" showErrorMessage="1" sqref="I25:I55 D25:D55 G25:G55" xr:uid="{93266A96-28B3-4698-9BE3-37729ACB9BB7}">
      <formula1>0</formula1>
      <formula2>24</formula2>
    </dataValidation>
    <dataValidation type="whole" allowBlank="1" showInputMessage="1" showErrorMessage="1" sqref="J25:J55 H25:H55 E25:E55" xr:uid="{62BCEB5C-B211-4338-83C0-57065E52BDE6}">
      <formula1>0</formula1>
      <formula2>59</formula2>
    </dataValidation>
    <dataValidation type="date" allowBlank="1" showInputMessage="1" showErrorMessage="1" sqref="D8:H8" xr:uid="{AC1A89B1-17E4-49F2-92FB-BE5643A0CA28}">
      <formula1>46113</formula1>
      <formula2>73050</formula2>
    </dataValidation>
    <dataValidation type="whole" allowBlank="1" showInputMessage="1" showErrorMessage="1" sqref="D7:E7" xr:uid="{7FA8783E-2BE2-4594-9BE0-8B6E31BA32E1}">
      <formula1>2026</formula1>
      <formula2>2099</formula2>
    </dataValidation>
    <dataValidation type="whole" allowBlank="1" showInputMessage="1" showErrorMessage="1" sqref="G7" xr:uid="{77FF8C42-CAB1-4629-83CD-4EBC4B23D65B}">
      <formula1>1</formula1>
      <formula2>12</formula2>
    </dataValidation>
  </dataValidations>
  <hyperlinks>
    <hyperlink ref="A5:C5" location="印刷画面!A1" display="印刷画面シートへ切り替える" xr:uid="{C3F15F72-FD80-4735-BB09-1732E95B3573}"/>
  </hyperlinks>
  <printOptions horizontalCentered="1" verticalCentered="1"/>
  <pageMargins left="0.11811023622047245" right="0.11811023622047245" top="0.74803149606299213" bottom="0.74803149606299213" header="0.31496062992125984" footer="0.31496062992125984"/>
  <pageSetup paperSize="9" scale="7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0</xdr:col>
                    <xdr:colOff>200025</xdr:colOff>
                    <xdr:row>56</xdr:row>
                    <xdr:rowOff>142875</xdr:rowOff>
                  </from>
                  <to>
                    <xdr:col>0</xdr:col>
                    <xdr:colOff>428625</xdr:colOff>
                    <xdr:row>59</xdr:row>
                    <xdr:rowOff>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0</xdr:col>
                    <xdr:colOff>200025</xdr:colOff>
                    <xdr:row>58</xdr:row>
                    <xdr:rowOff>19050</xdr:rowOff>
                  </from>
                  <to>
                    <xdr:col>0</xdr:col>
                    <xdr:colOff>428625</xdr:colOff>
                    <xdr:row>60</xdr:row>
                    <xdr:rowOff>38100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B03C5A-D940-4B0A-833C-78F6782DD20D}">
  <sheetPr>
    <pageSetUpPr fitToPage="1"/>
  </sheetPr>
  <dimension ref="A1:O78"/>
  <sheetViews>
    <sheetView showGridLines="0" topLeftCell="A43" zoomScaleNormal="100" zoomScaleSheetLayoutView="70" workbookViewId="0">
      <selection activeCell="S67" sqref="S67"/>
    </sheetView>
  </sheetViews>
  <sheetFormatPr defaultColWidth="9" defaultRowHeight="10.5"/>
  <cols>
    <col min="1" max="1" width="0.625" style="84" customWidth="1"/>
    <col min="2" max="2" width="11.125" style="84" customWidth="1"/>
    <col min="3" max="3" width="4.875" style="84" customWidth="1"/>
    <col min="4" max="4" width="13.625" style="84" customWidth="1"/>
    <col min="5" max="6" width="4" style="84" customWidth="1"/>
    <col min="7" max="7" width="7.75" style="84" customWidth="1"/>
    <col min="8" max="8" width="22.125" style="84" customWidth="1"/>
    <col min="9" max="9" width="3.25" style="84" customWidth="1"/>
    <col min="10" max="10" width="12.75" style="84" bestFit="1" customWidth="1"/>
    <col min="11" max="11" width="3.25" style="84" customWidth="1"/>
    <col min="12" max="12" width="12.625" style="84" bestFit="1" customWidth="1"/>
    <col min="13" max="13" width="3.25" style="84" customWidth="1"/>
    <col min="14" max="14" width="8" style="84" customWidth="1"/>
    <col min="15" max="15" width="2.5" style="84" customWidth="1"/>
    <col min="16" max="16384" width="9" style="84"/>
  </cols>
  <sheetData>
    <row r="1" spans="1:15" ht="32.25" customHeight="1" thickBot="1">
      <c r="A1" s="240" t="str">
        <f>"アルバイト出勤表 （"&amp;勤務登録画面!D7&amp;"年"&amp;勤務登録画面!G7&amp;"月分）"</f>
        <v>アルバイト出勤表 （年月分）</v>
      </c>
      <c r="B1" s="240"/>
      <c r="C1" s="240"/>
      <c r="D1" s="240"/>
      <c r="E1" s="240"/>
      <c r="F1" s="240"/>
      <c r="G1" s="240"/>
      <c r="H1" s="240"/>
      <c r="J1" s="85" t="s">
        <v>3</v>
      </c>
      <c r="K1" s="237">
        <f>勤務登録画面!D8</f>
        <v>0</v>
      </c>
      <c r="L1" s="237"/>
      <c r="M1" s="237"/>
      <c r="N1" s="238"/>
    </row>
    <row r="2" spans="1:15" s="86" customFormat="1" ht="10.5" customHeight="1">
      <c r="A2" s="260" t="s">
        <v>86</v>
      </c>
      <c r="B2" s="260"/>
      <c r="C2" s="260"/>
      <c r="D2" s="260"/>
      <c r="E2" s="260"/>
      <c r="F2" s="260"/>
      <c r="G2" s="260"/>
      <c r="H2" s="260"/>
      <c r="I2" s="260"/>
      <c r="J2" s="260"/>
      <c r="K2" s="260"/>
      <c r="L2" s="260"/>
      <c r="M2" s="260"/>
      <c r="N2" s="260"/>
    </row>
    <row r="3" spans="1:15" s="86" customFormat="1" ht="22.5" customHeight="1">
      <c r="A3" s="219" t="s">
        <v>88</v>
      </c>
      <c r="B3" s="219"/>
      <c r="C3" s="219"/>
      <c r="D3" s="219"/>
      <c r="E3" s="219"/>
      <c r="F3" s="219"/>
      <c r="G3" s="219"/>
      <c r="H3" s="219"/>
      <c r="I3" s="219"/>
      <c r="J3" s="219"/>
      <c r="K3" s="219"/>
      <c r="L3" s="219"/>
      <c r="M3" s="219"/>
      <c r="N3" s="219"/>
    </row>
    <row r="4" spans="1:15" s="86" customFormat="1" ht="10.5" customHeight="1">
      <c r="A4" s="219" t="s">
        <v>34</v>
      </c>
      <c r="B4" s="219"/>
      <c r="C4" s="219"/>
      <c r="D4" s="219"/>
      <c r="E4" s="219"/>
      <c r="F4" s="219"/>
      <c r="G4" s="219"/>
      <c r="H4" s="219"/>
      <c r="I4" s="219"/>
      <c r="J4" s="219"/>
      <c r="K4" s="219"/>
      <c r="L4" s="219"/>
      <c r="M4" s="219"/>
      <c r="N4" s="219"/>
      <c r="O4" s="88"/>
    </row>
    <row r="5" spans="1:15" s="86" customFormat="1" ht="10.5" customHeight="1">
      <c r="A5" s="219"/>
      <c r="B5" s="219"/>
      <c r="C5" s="219"/>
      <c r="D5" s="219"/>
      <c r="E5" s="219"/>
      <c r="F5" s="219"/>
      <c r="G5" s="219"/>
      <c r="H5" s="219"/>
      <c r="I5" s="219"/>
      <c r="J5" s="219"/>
      <c r="K5" s="219"/>
      <c r="L5" s="219"/>
      <c r="M5" s="219"/>
      <c r="N5" s="219"/>
      <c r="O5" s="88"/>
    </row>
    <row r="6" spans="1:15" s="86" customFormat="1" ht="23.25" customHeight="1">
      <c r="A6" s="219" t="s">
        <v>32</v>
      </c>
      <c r="B6" s="219"/>
      <c r="C6" s="219"/>
      <c r="D6" s="219"/>
      <c r="E6" s="219"/>
      <c r="F6" s="219"/>
      <c r="G6" s="219"/>
      <c r="H6" s="219"/>
      <c r="I6" s="219"/>
      <c r="J6" s="219"/>
      <c r="K6" s="219"/>
      <c r="L6" s="219"/>
      <c r="M6" s="219"/>
      <c r="N6" s="219"/>
      <c r="O6" s="219"/>
    </row>
    <row r="7" spans="1:15" s="89" customFormat="1" ht="11.25" customHeight="1" thickBot="1"/>
    <row r="8" spans="1:15" ht="20.25" customHeight="1" thickBot="1">
      <c r="A8" s="220" t="s">
        <v>20</v>
      </c>
      <c r="B8" s="221"/>
      <c r="C8" s="221"/>
      <c r="D8" s="221"/>
      <c r="E8" s="221"/>
      <c r="F8" s="221"/>
      <c r="G8" s="222"/>
      <c r="H8" s="90"/>
      <c r="I8" s="90"/>
      <c r="J8" s="90"/>
      <c r="K8" s="90"/>
      <c r="L8" s="91" t="s">
        <v>37</v>
      </c>
      <c r="M8" s="92">
        <f>'事務局使用欄 '!C14</f>
        <v>0</v>
      </c>
      <c r="N8" s="93" t="s">
        <v>40</v>
      </c>
    </row>
    <row r="9" spans="1:15" ht="24" customHeight="1">
      <c r="A9" s="248" t="s">
        <v>21</v>
      </c>
      <c r="B9" s="249"/>
      <c r="C9" s="250"/>
      <c r="D9" s="251" t="str">
        <f>勤務登録画面!D10&amp;""</f>
        <v/>
      </c>
      <c r="E9" s="252"/>
      <c r="F9" s="252"/>
      <c r="G9" s="253"/>
      <c r="H9" s="90"/>
      <c r="I9" s="90"/>
      <c r="J9" s="90"/>
      <c r="K9" s="90"/>
      <c r="L9" s="94" t="s">
        <v>38</v>
      </c>
      <c r="M9" s="95">
        <f>'事務局使用欄 '!C15</f>
        <v>0</v>
      </c>
      <c r="N9" s="96" t="s">
        <v>40</v>
      </c>
    </row>
    <row r="10" spans="1:15" ht="24" customHeight="1">
      <c r="A10" s="242" t="s">
        <v>22</v>
      </c>
      <c r="B10" s="243"/>
      <c r="C10" s="244"/>
      <c r="D10" s="254" t="str">
        <f>勤務登録画面!D11&amp;""</f>
        <v/>
      </c>
      <c r="E10" s="255"/>
      <c r="F10" s="255"/>
      <c r="G10" s="256"/>
      <c r="H10" s="90"/>
      <c r="I10" s="90"/>
      <c r="J10" s="90"/>
      <c r="K10" s="90"/>
      <c r="L10" s="94" t="s">
        <v>41</v>
      </c>
      <c r="M10" s="95">
        <f>'事務局使用欄 '!C16</f>
        <v>0</v>
      </c>
      <c r="N10" s="96" t="s">
        <v>40</v>
      </c>
    </row>
    <row r="11" spans="1:15" ht="24" customHeight="1" thickBot="1">
      <c r="A11" s="242" t="s">
        <v>33</v>
      </c>
      <c r="B11" s="243"/>
      <c r="C11" s="244"/>
      <c r="D11" s="254" t="str">
        <f>勤務登録画面!D12&amp;""</f>
        <v/>
      </c>
      <c r="E11" s="255"/>
      <c r="F11" s="255"/>
      <c r="G11" s="256"/>
      <c r="H11" s="90"/>
      <c r="I11" s="90"/>
      <c r="J11" s="90"/>
      <c r="K11" s="90"/>
      <c r="L11" s="97" t="s">
        <v>39</v>
      </c>
      <c r="M11" s="98">
        <f>'事務局使用欄 '!C17</f>
        <v>0</v>
      </c>
      <c r="N11" s="99" t="s">
        <v>40</v>
      </c>
    </row>
    <row r="12" spans="1:15" ht="24" customHeight="1" thickBot="1">
      <c r="A12" s="245" t="s">
        <v>23</v>
      </c>
      <c r="B12" s="246"/>
      <c r="C12" s="247"/>
      <c r="D12" s="257" t="str">
        <f>勤務登録画面!D13&amp;""</f>
        <v/>
      </c>
      <c r="E12" s="258"/>
      <c r="F12" s="258"/>
      <c r="G12" s="259"/>
      <c r="H12" s="90"/>
      <c r="I12" s="90"/>
      <c r="J12" s="90"/>
      <c r="K12" s="90"/>
      <c r="L12" s="90"/>
      <c r="M12" s="90"/>
      <c r="N12" s="90"/>
    </row>
    <row r="13" spans="1:15" ht="18" customHeight="1" thickBot="1">
      <c r="B13" s="84" t="s">
        <v>4</v>
      </c>
    </row>
    <row r="14" spans="1:15" ht="15" customHeight="1">
      <c r="B14" s="261" t="s">
        <v>29</v>
      </c>
      <c r="C14" s="263" t="str">
        <f>勤務登録画面!D14&amp;""</f>
        <v/>
      </c>
      <c r="D14" s="263"/>
      <c r="E14" s="264"/>
      <c r="F14" s="100"/>
      <c r="G14" s="227" t="s">
        <v>30</v>
      </c>
      <c r="H14" s="233" t="str">
        <f>勤務登録画面!A18</f>
        <v>　</v>
      </c>
      <c r="I14" s="233"/>
      <c r="J14" s="233"/>
      <c r="K14" s="233"/>
      <c r="L14" s="233"/>
      <c r="M14" s="233"/>
      <c r="N14" s="234"/>
    </row>
    <row r="15" spans="1:15" ht="15" customHeight="1" thickBot="1">
      <c r="B15" s="262"/>
      <c r="C15" s="265"/>
      <c r="D15" s="265"/>
      <c r="E15" s="266"/>
      <c r="F15" s="100"/>
      <c r="G15" s="228"/>
      <c r="H15" s="235"/>
      <c r="I15" s="235"/>
      <c r="J15" s="235"/>
      <c r="K15" s="235"/>
      <c r="L15" s="235"/>
      <c r="M15" s="235"/>
      <c r="N15" s="236"/>
    </row>
    <row r="16" spans="1:15" ht="13.5" customHeight="1">
      <c r="B16" s="241"/>
      <c r="C16" s="219"/>
      <c r="D16" s="219"/>
      <c r="E16" s="219"/>
      <c r="F16" s="87"/>
      <c r="G16" s="229" t="s">
        <v>66</v>
      </c>
      <c r="H16" s="230"/>
      <c r="I16" s="223" t="str">
        <f>勤務登録画面!D16</f>
        <v xml:space="preserve"> </v>
      </c>
      <c r="J16" s="223"/>
      <c r="K16" s="223"/>
      <c r="L16" s="223"/>
      <c r="M16" s="223"/>
      <c r="N16" s="224"/>
    </row>
    <row r="17" spans="2:14" ht="13.5" customHeight="1" thickBot="1">
      <c r="B17" s="219"/>
      <c r="C17" s="219"/>
      <c r="D17" s="219"/>
      <c r="E17" s="219"/>
      <c r="F17" s="87"/>
      <c r="G17" s="231" t="s">
        <v>67</v>
      </c>
      <c r="H17" s="232"/>
      <c r="I17" s="225"/>
      <c r="J17" s="225"/>
      <c r="K17" s="225"/>
      <c r="L17" s="225"/>
      <c r="M17" s="225"/>
      <c r="N17" s="226"/>
    </row>
    <row r="18" spans="2:14" ht="11.25" customHeight="1"/>
    <row r="19" spans="2:14" ht="11.25" customHeight="1"/>
    <row r="20" spans="2:14" ht="11.25" customHeight="1"/>
    <row r="21" spans="2:14" ht="11.25" customHeight="1"/>
    <row r="22" spans="2:14" ht="11.25" customHeight="1"/>
    <row r="23" spans="2:14" ht="11.25" customHeight="1"/>
    <row r="24" spans="2:14" ht="11.25" customHeight="1"/>
    <row r="25" spans="2:14" ht="11.25" customHeight="1"/>
    <row r="26" spans="2:14" ht="11.25" customHeight="1"/>
    <row r="27" spans="2:14" ht="11.25" customHeight="1"/>
    <row r="28" spans="2:14" ht="11.25" customHeight="1"/>
    <row r="29" spans="2:14" ht="11.25" customHeight="1"/>
    <row r="30" spans="2:14" ht="11.25" customHeight="1"/>
    <row r="31" spans="2:14" ht="11.25" customHeight="1"/>
    <row r="32" spans="2:14" ht="11.25" customHeight="1"/>
    <row r="33" spans="2:3" ht="11.25" customHeight="1"/>
    <row r="34" spans="2:3" ht="11.25" customHeight="1"/>
    <row r="35" spans="2:3" ht="11.25" customHeight="1"/>
    <row r="36" spans="2:3" ht="11.25" customHeight="1"/>
    <row r="37" spans="2:3" ht="11.25" customHeight="1"/>
    <row r="38" spans="2:3" ht="11.25" customHeight="1"/>
    <row r="39" spans="2:3" ht="11.25" customHeight="1"/>
    <row r="40" spans="2:3" ht="11.25" customHeight="1"/>
    <row r="41" spans="2:3" ht="11.25" customHeight="1"/>
    <row r="42" spans="2:3" ht="11.25" customHeight="1"/>
    <row r="43" spans="2:3" ht="11.25" customHeight="1"/>
    <row r="44" spans="2:3" ht="11.25" customHeight="1"/>
    <row r="45" spans="2:3" ht="11.25" customHeight="1"/>
    <row r="46" spans="2:3" ht="11.25" customHeight="1">
      <c r="B46" s="239"/>
      <c r="C46" s="239"/>
    </row>
    <row r="47" spans="2:3" ht="11.25" customHeight="1"/>
    <row r="48" spans="2:3" ht="11.25" customHeight="1"/>
    <row r="49" s="84" customFormat="1" ht="11.25" customHeight="1"/>
    <row r="50" s="84" customFormat="1" ht="11.25" customHeight="1"/>
    <row r="51" s="84" customFormat="1" ht="11.25" customHeight="1"/>
    <row r="52" s="84" customFormat="1" ht="11.25" customHeight="1"/>
    <row r="53" s="84" customFormat="1" ht="11.25" customHeight="1"/>
    <row r="54" s="84" customFormat="1" ht="11.25" customHeight="1"/>
    <row r="55" s="84" customFormat="1" ht="11.25" customHeight="1"/>
    <row r="56" s="84" customFormat="1" ht="11.25" customHeight="1"/>
    <row r="57" s="84" customFormat="1" ht="11.25" customHeight="1"/>
    <row r="58" s="84" customFormat="1" ht="11.25" customHeight="1"/>
    <row r="59" s="84" customFormat="1" ht="11.25" customHeight="1"/>
    <row r="60" s="84" customFormat="1" ht="11.25" customHeight="1"/>
    <row r="61" s="84" customFormat="1" ht="11.25" customHeight="1"/>
    <row r="62" s="84" customFormat="1" ht="11.25" customHeight="1"/>
    <row r="63" s="84" customFormat="1" ht="11.25" customHeight="1"/>
    <row r="64" s="84" customFormat="1" ht="11.25" customHeight="1"/>
    <row r="65" spans="2:7" ht="11.25" customHeight="1"/>
    <row r="66" spans="2:7" ht="11.25" customHeight="1"/>
    <row r="67" spans="2:7" ht="11.25" customHeight="1"/>
    <row r="68" spans="2:7" ht="11.25" customHeight="1"/>
    <row r="69" spans="2:7" ht="11.25" customHeight="1">
      <c r="B69" s="11" t="s">
        <v>48</v>
      </c>
    </row>
    <row r="70" spans="2:7" ht="14.25" customHeight="1"/>
    <row r="78" spans="2:7" ht="13.5">
      <c r="G78" s="5"/>
    </row>
  </sheetData>
  <sheetProtection algorithmName="SHA-512" hashValue="+V4J38IxnlGGSyqc/Xcb2RoMNJBnu5+KwsqMFokAFf9oyMgELm+9m9AJw4VoPvqAKAtwhS5+zMX3V5lJsFYclA==" saltValue="cm969VCEy7bXw0IY2D+POQ==" spinCount="100000" sheet="1" objects="1" scenarios="1" selectLockedCells="1"/>
  <mergeCells count="24">
    <mergeCell ref="K1:N1"/>
    <mergeCell ref="B46:C46"/>
    <mergeCell ref="A1:H1"/>
    <mergeCell ref="B16:E17"/>
    <mergeCell ref="A10:C10"/>
    <mergeCell ref="A12:C12"/>
    <mergeCell ref="A9:C9"/>
    <mergeCell ref="D9:G9"/>
    <mergeCell ref="D10:G10"/>
    <mergeCell ref="D12:G12"/>
    <mergeCell ref="A2:N2"/>
    <mergeCell ref="A3:N3"/>
    <mergeCell ref="A11:C11"/>
    <mergeCell ref="D11:G11"/>
    <mergeCell ref="B14:B15"/>
    <mergeCell ref="C14:E15"/>
    <mergeCell ref="A4:N5"/>
    <mergeCell ref="A6:O6"/>
    <mergeCell ref="A8:G8"/>
    <mergeCell ref="I16:N17"/>
    <mergeCell ref="G14:G15"/>
    <mergeCell ref="G16:H16"/>
    <mergeCell ref="G17:H17"/>
    <mergeCell ref="H14:N15"/>
  </mergeCells>
  <phoneticPr fontId="1"/>
  <printOptions horizontalCentered="1" verticalCentered="1"/>
  <pageMargins left="0" right="0" top="0" bottom="0" header="0" footer="0"/>
  <pageSetup paperSize="9" scale="73" orientation="portrait" r:id="rId1"/>
  <ignoredErrors>
    <ignoredError sqref="C14" unlockedFormula="1"/>
  </ignoredError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35F9C7-0EE6-46E5-AEE7-B666FAD45C9F}">
  <dimension ref="A2:P29"/>
  <sheetViews>
    <sheetView showGridLines="0" zoomScaleNormal="100" workbookViewId="0">
      <selection activeCell="L6" sqref="L6"/>
    </sheetView>
  </sheetViews>
  <sheetFormatPr defaultColWidth="9" defaultRowHeight="13.5"/>
  <cols>
    <col min="1" max="1" width="7.625" style="1" customWidth="1"/>
    <col min="2" max="2" width="24.375" style="1" customWidth="1"/>
    <col min="3" max="3" width="10.625" style="1" customWidth="1"/>
    <col min="4" max="4" width="3" style="1" bestFit="1" customWidth="1"/>
    <col min="5" max="5" width="11.25" style="1" customWidth="1"/>
    <col min="6" max="6" width="10.875" style="1" customWidth="1"/>
    <col min="7" max="7" width="3.875" style="1" bestFit="1" customWidth="1"/>
    <col min="8" max="8" width="11.875" style="1" customWidth="1"/>
    <col min="9" max="9" width="12.75" style="1" customWidth="1"/>
    <col min="10" max="10" width="10.875" style="1" customWidth="1"/>
    <col min="11" max="11" width="12.75" style="1" customWidth="1"/>
    <col min="12" max="12" width="14" style="1" customWidth="1"/>
    <col min="13" max="13" width="8.625" style="1" customWidth="1"/>
    <col min="14" max="14" width="7.375" style="1" customWidth="1"/>
    <col min="15" max="15" width="10" style="1" bestFit="1" customWidth="1"/>
    <col min="16" max="16" width="13.25" style="1" customWidth="1"/>
    <col min="17" max="17" width="2.625" style="1" customWidth="1"/>
    <col min="18" max="16384" width="9" style="1"/>
  </cols>
  <sheetData>
    <row r="2" spans="1:16" ht="20.25" customHeight="1" thickBot="1">
      <c r="A2" s="20" t="s">
        <v>5</v>
      </c>
      <c r="B2" s="165"/>
      <c r="C2" s="166"/>
      <c r="D2" s="167" t="s">
        <v>51</v>
      </c>
      <c r="E2" s="168"/>
      <c r="F2" s="34"/>
      <c r="G2" s="169" t="s">
        <v>52</v>
      </c>
      <c r="H2" s="167"/>
      <c r="I2" s="167"/>
      <c r="J2" s="167"/>
      <c r="K2" s="168"/>
      <c r="L2" s="21" t="s">
        <v>6</v>
      </c>
      <c r="M2" s="153" t="str">
        <f>勤務登録画面!O57</f>
        <v/>
      </c>
      <c r="N2" s="154" t="str">
        <f>勤務登録画面!P57</f>
        <v/>
      </c>
      <c r="O2" s="21" t="s">
        <v>7</v>
      </c>
      <c r="P2" s="151">
        <f>COUNT(勤務登録画面!D25:D55)</f>
        <v>0</v>
      </c>
    </row>
    <row r="3" spans="1:16" ht="24" customHeight="1" thickTop="1" thickBot="1">
      <c r="A3" s="22" t="s">
        <v>24</v>
      </c>
      <c r="B3" s="177" t="s">
        <v>8</v>
      </c>
      <c r="C3" s="178"/>
      <c r="D3" s="178"/>
      <c r="E3" s="178"/>
      <c r="F3" s="178"/>
      <c r="G3" s="178"/>
      <c r="H3" s="178"/>
      <c r="I3" s="178"/>
      <c r="J3" s="23" t="s">
        <v>53</v>
      </c>
      <c r="K3" s="23" t="s">
        <v>50</v>
      </c>
      <c r="L3" s="155" t="s">
        <v>25</v>
      </c>
      <c r="M3" s="156"/>
      <c r="N3" s="156"/>
      <c r="O3" s="156"/>
      <c r="P3" s="157"/>
    </row>
    <row r="4" spans="1:16" ht="24" customHeight="1" thickTop="1">
      <c r="A4" s="174"/>
      <c r="B4" s="57" t="s">
        <v>9</v>
      </c>
      <c r="C4" s="137">
        <f>B2</f>
        <v>0</v>
      </c>
      <c r="D4" s="29" t="s">
        <v>10</v>
      </c>
      <c r="E4" s="140" t="str">
        <f>IF(SUM(勤務登録画面!O57,勤務登録画面!P57)=0,"",IF(E5="",勤務登録画面!O57*60+勤務登録画面!P57,IF(SUM(勤務登録画面!O57,勤務登録画面!P57)=0,"",勤務登録画面!O57*60+勤務登録画面!P57-E5)))</f>
        <v/>
      </c>
      <c r="F4" s="141" t="str">
        <f>IF(E4="","","("&amp;INT(E4/60)&amp;"時間"&amp;MOD(E4,60)&amp;"分"&amp;")")</f>
        <v/>
      </c>
      <c r="G4" s="66" t="s">
        <v>71</v>
      </c>
      <c r="H4" s="142" t="str">
        <f>IF(E4="","",ROUNDUP(E4*C4/60,0))</f>
        <v/>
      </c>
      <c r="I4" s="179" t="str">
        <f>IF(H4="","",SUM(H4:H7))</f>
        <v/>
      </c>
      <c r="J4" s="182"/>
      <c r="K4" s="162">
        <f>ROUNDUP(SUM(I4,I8)-SUM(J4,J8),0)</f>
        <v>0</v>
      </c>
      <c r="L4" s="158" t="s">
        <v>26</v>
      </c>
      <c r="M4" s="159"/>
      <c r="N4" s="159"/>
      <c r="O4" s="159"/>
      <c r="P4" s="24" t="s">
        <v>27</v>
      </c>
    </row>
    <row r="5" spans="1:16" ht="24" customHeight="1">
      <c r="A5" s="175"/>
      <c r="B5" s="58" t="s">
        <v>59</v>
      </c>
      <c r="C5" s="138">
        <f>B2*1.25</f>
        <v>0</v>
      </c>
      <c r="D5" s="26" t="s">
        <v>10</v>
      </c>
      <c r="E5" s="143" t="str">
        <f>IF(SUM(勤務登録画面!S57,勤務登録画面!T57)=0,"",勤務登録画面!S57*60+勤務登録画面!T57)</f>
        <v/>
      </c>
      <c r="F5" s="144" t="str">
        <f>IF(E5="","","("&amp;INT(E5/60)&amp;"時間"&amp;MOD(E5,60)&amp;"分"&amp;")")</f>
        <v/>
      </c>
      <c r="G5" s="30" t="s">
        <v>71</v>
      </c>
      <c r="H5" s="145" t="str">
        <f>IF(E5="","",ROUNDUP(E5*C5/60,0))</f>
        <v/>
      </c>
      <c r="I5" s="180"/>
      <c r="J5" s="183"/>
      <c r="K5" s="163"/>
      <c r="L5" s="160" t="s">
        <v>28</v>
      </c>
      <c r="M5" s="161"/>
      <c r="N5" s="161"/>
      <c r="O5" s="161"/>
      <c r="P5" s="12"/>
    </row>
    <row r="6" spans="1:16" ht="24" customHeight="1">
      <c r="A6" s="175"/>
      <c r="B6" s="58" t="s">
        <v>60</v>
      </c>
      <c r="C6" s="137">
        <f>ROUNDUP(B2*0.25,0)</f>
        <v>0</v>
      </c>
      <c r="D6" s="26" t="s">
        <v>10</v>
      </c>
      <c r="E6" s="143" t="str">
        <f>IF(SUM(勤務登録画面!U57,勤務登録画面!V57)=0,"",勤務登録画面!U57*60+勤務登録画面!V57)</f>
        <v/>
      </c>
      <c r="F6" s="144" t="str">
        <f>IF(E6="","","("&amp;INT(E6/60)&amp;"時間"&amp;MOD(E6,60)&amp;"分"&amp;")")</f>
        <v/>
      </c>
      <c r="G6" s="30" t="s">
        <v>71</v>
      </c>
      <c r="H6" s="145" t="str">
        <f>IF(E6="","",ROUNDUP(E6*C6/60,0))</f>
        <v/>
      </c>
      <c r="I6" s="180"/>
      <c r="J6" s="183"/>
      <c r="K6" s="163"/>
      <c r="L6" s="65"/>
      <c r="M6" s="15"/>
      <c r="N6" s="15"/>
      <c r="O6" s="15"/>
      <c r="P6" s="12"/>
    </row>
    <row r="7" spans="1:16" ht="24" customHeight="1">
      <c r="A7" s="175"/>
      <c r="B7" s="58" t="s">
        <v>70</v>
      </c>
      <c r="C7" s="136">
        <f>B2*1.35</f>
        <v>0</v>
      </c>
      <c r="D7" s="26" t="s">
        <v>10</v>
      </c>
      <c r="E7" s="146"/>
      <c r="F7" s="144" t="str">
        <f>IF(E7="","","("&amp;INT(E7/60)&amp;"時間"&amp;MOD(E7,60)&amp;"分"&amp;")")</f>
        <v/>
      </c>
      <c r="G7" s="30" t="s">
        <v>71</v>
      </c>
      <c r="H7" s="145" t="str">
        <f>IF(E7="","",ROUNDUP(E7*C7/60,0))</f>
        <v/>
      </c>
      <c r="I7" s="181"/>
      <c r="J7" s="184"/>
      <c r="K7" s="163"/>
      <c r="L7" s="65"/>
      <c r="M7" s="15"/>
      <c r="N7" s="15"/>
      <c r="O7" s="101"/>
      <c r="P7" s="12"/>
    </row>
    <row r="8" spans="1:16" ht="24" customHeight="1" thickBot="1">
      <c r="A8" s="176"/>
      <c r="B8" s="59" t="s">
        <v>73</v>
      </c>
      <c r="C8" s="139">
        <f>B2</f>
        <v>0</v>
      </c>
      <c r="D8" s="27" t="s">
        <v>10</v>
      </c>
      <c r="E8" s="147"/>
      <c r="F8" s="148" t="str">
        <f>IF(E8="","","("&amp;INT(E8/60)&amp;"時間"&amp;MOD(E8,60)&amp;"分)")</f>
        <v/>
      </c>
      <c r="G8" s="31" t="s">
        <v>71</v>
      </c>
      <c r="H8" s="149" t="str">
        <f>IF(E8="","",ROUNDUP(E8*C8/60,0))</f>
        <v/>
      </c>
      <c r="I8" s="150" t="str">
        <f>IF(H8="","",SUM(H8))</f>
        <v/>
      </c>
      <c r="J8" s="128"/>
      <c r="K8" s="164"/>
      <c r="L8" s="170"/>
      <c r="M8" s="171"/>
      <c r="N8" s="171"/>
      <c r="O8" s="172"/>
      <c r="P8" s="13"/>
    </row>
    <row r="9" spans="1:16" ht="14.25" thickTop="1"/>
    <row r="10" spans="1:16">
      <c r="A10" s="1" t="s">
        <v>13</v>
      </c>
    </row>
    <row r="11" spans="1:16">
      <c r="A11" s="1" t="s">
        <v>72</v>
      </c>
      <c r="K11" s="4"/>
    </row>
    <row r="12" spans="1:16">
      <c r="A12" s="1" t="s">
        <v>74</v>
      </c>
    </row>
    <row r="13" spans="1:16" ht="14.25" thickBot="1">
      <c r="A13" s="1" t="s">
        <v>75</v>
      </c>
    </row>
    <row r="14" spans="1:16">
      <c r="B14" s="67" t="s">
        <v>37</v>
      </c>
      <c r="C14" s="68"/>
      <c r="D14" s="69" t="s">
        <v>40</v>
      </c>
    </row>
    <row r="15" spans="1:16">
      <c r="B15" s="70" t="s">
        <v>38</v>
      </c>
      <c r="C15" s="71"/>
      <c r="D15" s="72" t="s">
        <v>40</v>
      </c>
    </row>
    <row r="16" spans="1:16">
      <c r="B16" s="70" t="s">
        <v>41</v>
      </c>
      <c r="C16" s="152">
        <f>COUNTIF(勤務登録画面!$C$25:$C$55,"年休")</f>
        <v>0</v>
      </c>
      <c r="D16" s="72" t="s">
        <v>40</v>
      </c>
    </row>
    <row r="17" spans="1:4" ht="14.25" thickBot="1">
      <c r="B17" s="73" t="s">
        <v>39</v>
      </c>
      <c r="C17" s="74">
        <f>IF(OR(C15="",,C15=0),C14-C16,C15-C16)</f>
        <v>0</v>
      </c>
      <c r="D17" s="75" t="s">
        <v>40</v>
      </c>
    </row>
    <row r="18" spans="1:4">
      <c r="A18" s="1" t="s">
        <v>76</v>
      </c>
    </row>
    <row r="19" spans="1:4">
      <c r="A19" s="1" t="s">
        <v>14</v>
      </c>
    </row>
    <row r="21" spans="1:4">
      <c r="A21" s="1" t="s">
        <v>77</v>
      </c>
    </row>
    <row r="22" spans="1:4">
      <c r="A22" s="4" t="s">
        <v>49</v>
      </c>
    </row>
    <row r="24" spans="1:4">
      <c r="A24" s="1" t="s">
        <v>78</v>
      </c>
    </row>
    <row r="25" spans="1:4" ht="18.75">
      <c r="A25" s="173" t="s">
        <v>19</v>
      </c>
      <c r="B25" s="173"/>
      <c r="C25" s="173"/>
      <c r="D25" s="173"/>
    </row>
    <row r="27" spans="1:4">
      <c r="A27" s="1" t="s">
        <v>91</v>
      </c>
    </row>
    <row r="28" spans="1:4">
      <c r="A28" s="1" t="s">
        <v>92</v>
      </c>
    </row>
    <row r="29" spans="1:4">
      <c r="A29" s="1" t="s">
        <v>93</v>
      </c>
    </row>
  </sheetData>
  <sheetProtection algorithmName="SHA-512" hashValue="C+TH1Yhl5M88HsAqfVi3OgbRP5oBhDFMm6sKvgzi2MpFxlTDDigfkN2l68KTjVZwQlHPEEvx8eGmVgMZ4C5lXQ==" saltValue="sJDwrkEdVKdi6OFgWXCtUQ==" spinCount="100000" sheet="1" selectLockedCells="1"/>
  <mergeCells count="13">
    <mergeCell ref="A25:D25"/>
    <mergeCell ref="A4:A8"/>
    <mergeCell ref="B3:I3"/>
    <mergeCell ref="I4:I7"/>
    <mergeCell ref="J4:J7"/>
    <mergeCell ref="L3:P3"/>
    <mergeCell ref="L4:O4"/>
    <mergeCell ref="L5:O5"/>
    <mergeCell ref="K4:K8"/>
    <mergeCell ref="B2:C2"/>
    <mergeCell ref="D2:E2"/>
    <mergeCell ref="G2:K2"/>
    <mergeCell ref="L8:O8"/>
  </mergeCells>
  <phoneticPr fontId="1"/>
  <conditionalFormatting sqref="B2:C2">
    <cfRule type="cellIs" dxfId="0" priority="1" operator="equal">
      <formula>""</formula>
    </cfRule>
  </conditionalFormatting>
  <hyperlinks>
    <hyperlink ref="A25:D25" location="印刷画面!A1" display="印刷画面シートへ切り替える" xr:uid="{00BCB35D-7221-44FC-A857-96A98C939774}"/>
  </hyperlinks>
  <pageMargins left="0.7" right="0.7" top="0.75" bottom="0.75" header="0.3" footer="0.3"/>
  <pageSetup paperSize="9" scale="73"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017663da-ba06-4c96-8f40-e9e8c2359512">
      <Terms xmlns="http://schemas.microsoft.com/office/infopath/2007/PartnerControls"/>
    </lcf76f155ced4ddcb4097134ff3c332f>
    <TaxCatchAll xmlns="baee070b-a18a-4b1c-8186-f8f149ede11c"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56EBE366D3DC79489D49093BFC85E815" ma:contentTypeVersion="11" ma:contentTypeDescription="新しいドキュメントを作成します。" ma:contentTypeScope="" ma:versionID="52157cf6b1771fd9346200ffa80bc2fb">
  <xsd:schema xmlns:xsd="http://www.w3.org/2001/XMLSchema" xmlns:xs="http://www.w3.org/2001/XMLSchema" xmlns:p="http://schemas.microsoft.com/office/2006/metadata/properties" xmlns:ns2="017663da-ba06-4c96-8f40-e9e8c2359512" xmlns:ns3="baee070b-a18a-4b1c-8186-f8f149ede11c" targetNamespace="http://schemas.microsoft.com/office/2006/metadata/properties" ma:root="true" ma:fieldsID="cf96f965e62efabfbec688f16ada963c" ns2:_="" ns3:_="">
    <xsd:import namespace="017663da-ba06-4c96-8f40-e9e8c2359512"/>
    <xsd:import namespace="baee070b-a18a-4b1c-8186-f8f149ede11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17663da-ba06-4c96-8f40-e9e8c235951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54849669-9eef-462d-b5a2-b47f93d0b3f8"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aee070b-a18a-4b1c-8186-f8f149ede11c"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55c39264-9df1-4dcb-abfe-429ff30dca5e}" ma:internalName="TaxCatchAll" ma:showField="CatchAllData" ma:web="baee070b-a18a-4b1c-8186-f8f149ede11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A2F771D-CD59-4358-A692-699D73ADE3BC}">
  <ds:schemaRefs>
    <ds:schemaRef ds:uri="http://purl.org/dc/terms/"/>
    <ds:schemaRef ds:uri="http://schemas.openxmlformats.org/package/2006/metadata/core-properties"/>
    <ds:schemaRef ds:uri="017663da-ba06-4c96-8f40-e9e8c2359512"/>
    <ds:schemaRef ds:uri="http://schemas.microsoft.com/office/2006/documentManagement/types"/>
    <ds:schemaRef ds:uri="http://schemas.microsoft.com/office/infopath/2007/PartnerControls"/>
    <ds:schemaRef ds:uri="http://purl.org/dc/elements/1.1/"/>
    <ds:schemaRef ds:uri="http://schemas.microsoft.com/office/2006/metadata/properties"/>
    <ds:schemaRef ds:uri="baee070b-a18a-4b1c-8186-f8f149ede11c"/>
    <ds:schemaRef ds:uri="http://www.w3.org/XML/1998/namespace"/>
    <ds:schemaRef ds:uri="http://purl.org/dc/dcmitype/"/>
  </ds:schemaRefs>
</ds:datastoreItem>
</file>

<file path=customXml/itemProps2.xml><?xml version="1.0" encoding="utf-8"?>
<ds:datastoreItem xmlns:ds="http://schemas.openxmlformats.org/officeDocument/2006/customXml" ds:itemID="{2502296C-4AFE-4436-A744-898A44F03040}">
  <ds:schemaRefs>
    <ds:schemaRef ds:uri="http://schemas.microsoft.com/sharepoint/v3/contenttype/forms"/>
  </ds:schemaRefs>
</ds:datastoreItem>
</file>

<file path=customXml/itemProps3.xml><?xml version="1.0" encoding="utf-8"?>
<ds:datastoreItem xmlns:ds="http://schemas.openxmlformats.org/officeDocument/2006/customXml" ds:itemID="{0ADBA6A9-6151-47EE-BD00-9F0A8F0A557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17663da-ba06-4c96-8f40-e9e8c2359512"/>
    <ds:schemaRef ds:uri="baee070b-a18a-4b1c-8186-f8f149ede11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e296e639-91e9-4bb7-a1e8-7ae7de7d97ca}" enabled="1" method="Privileged" siteId="{a449438d-3606-490b-844f-c4e15e535fca}"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勤務登録画面</vt:lpstr>
      <vt:lpstr>印刷画面</vt:lpstr>
      <vt:lpstr>事務局使用欄 </vt:lpstr>
      <vt:lpstr>印刷画面!Print_Area</vt:lpstr>
      <vt:lpstr>勤務登録画面!Print_Area</vt:lpstr>
    </vt:vector>
  </TitlesOfParts>
  <Company>学校法人立命館</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藤田 徳代</dc:creator>
  <cp:lastModifiedBy>山本 捷(s18y13)</cp:lastModifiedBy>
  <cp:lastPrinted>2026-01-15T06:31:58Z</cp:lastPrinted>
  <dcterms:created xsi:type="dcterms:W3CDTF">2021-03-30T01:47:56Z</dcterms:created>
  <dcterms:modified xsi:type="dcterms:W3CDTF">2026-06-08T01:05:31Z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0x01010056EBE366D3DC79489D49093BFC85E815</vt:lpwstr>
  </property>
</Properties>
</file>