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C52E15FE-6DE4-438F-AFBB-778EC760389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指導実施報告 兼　指導料金請求書" sheetId="1" r:id="rId1"/>
    <sheet name="源泉計算シート" sheetId="2" r:id="rId2"/>
  </sheets>
  <definedNames>
    <definedName name="_xlnm._FilterDatabase" localSheetId="1" hidden="1">源泉計算シート!$C$23:$G$24</definedName>
    <definedName name="_xlnm.Print_Area" localSheetId="1">源泉計算シート!$A$1:$H$32</definedName>
    <definedName name="_xlnm.Print_Area" localSheetId="0">'指導実施報告 兼　指導料金請求書'!$A$2:$G$27</definedName>
    <definedName name="Z_4A30B4B6_91D9_4A68_912E_D8E9427E40CD_.wvu.FilterData" localSheetId="1" hidden="1">源泉計算シート!$C$23:$G$24</definedName>
    <definedName name="Z_4A30B4B6_91D9_4A68_912E_D8E9427E40CD_.wvu.PrintArea" localSheetId="1" hidden="1">源泉計算シート!$A$1:$H$32</definedName>
    <definedName name="Z_4A30B4B6_91D9_4A68_912E_D8E9427E40CD_.wvu.PrintArea" localSheetId="0" hidden="1">'指導実施報告 兼　指導料金請求書'!$A$2:$G$27</definedName>
    <definedName name="Z_F813DAD5_B9ED_4430_AD62_1C4FB26B1BB9_.wvu.FilterData" localSheetId="1" hidden="1">源泉計算シート!$C$23:$G$24</definedName>
    <definedName name="Z_F813DAD5_B9ED_4430_AD62_1C4FB26B1BB9_.wvu.PrintArea" localSheetId="1" hidden="1">源泉計算シート!$A$1:$H$32</definedName>
    <definedName name="Z_F813DAD5_B9ED_4430_AD62_1C4FB26B1BB9_.wvu.PrintArea" localSheetId="0" hidden="1">'指導実施報告 兼　指導料金請求書'!$A$2:$G$27</definedName>
  </definedNames>
  <calcPr calcId="191029"/>
  <customWorkbookViews>
    <customWorkbookView name="部課用 - 個人用ビュー" guid="{4A30B4B6-91D9-4A68-912E-D8E9427E40CD}" mergeInterval="0" personalView="1" maximized="1" xWindow="-8" yWindow="-8" windowWidth="1299" windowHeight="784" activeSheetId="1" showComments="commIndAndComment"/>
    <customWorkbookView name="河合 牧 - 個人用ビュー" guid="{F813DAD5-B9ED-4430-AD62-1C4FB26B1BB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E18" i="2" l="1"/>
  <c r="G18" i="2" s="1"/>
  <c r="E12" i="2"/>
  <c r="G12" i="2" s="1"/>
  <c r="D25" i="1" l="1"/>
  <c r="C25" i="1" s="1"/>
  <c r="E17" i="2"/>
  <c r="G17" i="2" s="1"/>
  <c r="E30" i="2" l="1"/>
  <c r="G30" i="2" s="1"/>
  <c r="E24" i="2"/>
  <c r="G24" i="2" s="1"/>
  <c r="E11" i="2"/>
  <c r="G11" i="2" s="1"/>
</calcChain>
</file>

<file path=xl/sharedStrings.xml><?xml version="1.0" encoding="utf-8"?>
<sst xmlns="http://schemas.openxmlformats.org/spreadsheetml/2006/main" count="87" uniqueCount="55">
  <si>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</si>
  <si>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</si>
  <si>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</si>
  <si>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住　　　　　　所</t>
    <rPh sb="0" eb="1">
      <t>ジュウ</t>
    </rPh>
    <rPh sb="7" eb="8">
      <t>トコロ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</si>
  <si>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</si>
  <si>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指導謝礼
（手取額）　　　　</t>
    <rPh sb="0" eb="2">
      <t>シドウ</t>
    </rPh>
    <rPh sb="2" eb="4">
      <t>シャレイ</t>
    </rPh>
    <rPh sb="6" eb="8">
      <t>テド</t>
    </rPh>
    <rPh sb="8" eb="9">
      <t>ガク</t>
    </rPh>
    <phoneticPr fontId="2"/>
  </si>
  <si>
    <t>指導者印</t>
    <rPh sb="0" eb="3">
      <t>シドウシャ</t>
    </rPh>
    <rPh sb="3" eb="4">
      <t>イン</t>
    </rPh>
    <phoneticPr fontId="2"/>
  </si>
  <si>
    <t>指導謝礼合計
（手取額）　　　　</t>
    <rPh sb="0" eb="2">
      <t>シドウ</t>
    </rPh>
    <rPh sb="2" eb="4">
      <t>シャレイ</t>
    </rPh>
    <rPh sb="4" eb="6">
      <t>ゴウケイ</t>
    </rPh>
    <rPh sb="8" eb="10">
      <t>テド</t>
    </rPh>
    <rPh sb="10" eb="11">
      <t>ガク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</si>
  <si>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</si>
  <si>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</si>
  <si>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＜使い方＞</t>
    <rPh sb="1" eb="2">
      <t>ツカ</t>
    </rPh>
    <rPh sb="3" eb="4">
      <t>カタ</t>
    </rPh>
    <phoneticPr fontId="2"/>
  </si>
  <si>
    <t>　・黄色のセルに、確定している金額を入力してください。</t>
    <rPh sb="2" eb="4">
      <t>キイロ</t>
    </rPh>
    <rPh sb="9" eb="11">
      <t>カクテイ</t>
    </rPh>
    <rPh sb="15" eb="17">
      <t>キンガク</t>
    </rPh>
    <rPh sb="18" eb="20">
      <t>ニュウリョク</t>
    </rPh>
    <phoneticPr fontId="2"/>
  </si>
  <si>
    <t>所得税率10.21%</t>
    <rPh sb="0" eb="3">
      <t>ショトクゼイ</t>
    </rPh>
    <rPh sb="3" eb="4">
      <t>リツ</t>
    </rPh>
    <phoneticPr fontId="2"/>
  </si>
  <si>
    <t>　源泉区分：講演料等など</t>
    <rPh sb="1" eb="3">
      <t>ゲンセン</t>
    </rPh>
    <rPh sb="3" eb="5">
      <t>クブン</t>
    </rPh>
    <rPh sb="6" eb="8">
      <t>コウエン</t>
    </rPh>
    <rPh sb="8" eb="10">
      <t>リョウトウ</t>
    </rPh>
    <phoneticPr fontId="2"/>
  </si>
  <si>
    <t>A：源泉税額を上乗せしない場合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</si>
  <si>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出金額（支払額）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</si>
  <si>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源泉税額</t>
    <rPh sb="0" eb="2">
      <t>ゲンセン</t>
    </rPh>
    <rPh sb="2" eb="4">
      <t>ゼイガク</t>
    </rPh>
    <phoneticPr fontId="2"/>
  </si>
  <si>
    <t>本人手取り額</t>
    <rPh sb="0" eb="2">
      <t>ホンニン</t>
    </rPh>
    <rPh sb="2" eb="4">
      <t>テド</t>
    </rPh>
    <rPh sb="5" eb="6">
      <t>ガク</t>
    </rPh>
    <phoneticPr fontId="2"/>
  </si>
  <si>
    <t>－</t>
    <phoneticPr fontId="2"/>
  </si>
  <si>
    <t>＝</t>
    <phoneticPr fontId="2"/>
  </si>
  <si>
    <t>B：源泉税額を上乗せする場合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</si>
  <si>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本人手取額</t>
    <rPh sb="0" eb="2">
      <t>ホンニン</t>
    </rPh>
    <rPh sb="2" eb="4">
      <t>テドリ</t>
    </rPh>
    <rPh sb="4" eb="5">
      <t>ガク</t>
    </rPh>
    <phoneticPr fontId="2"/>
  </si>
  <si>
    <t>出金額(支払額）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</si>
  <si>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・・・</t>
    <phoneticPr fontId="2"/>
  </si>
  <si>
    <t>所得税率20.42%</t>
    <rPh sb="0" eb="3">
      <t>ショトクゼイ</t>
    </rPh>
    <rPh sb="3" eb="4">
      <t>リツ</t>
    </rPh>
    <phoneticPr fontId="2"/>
  </si>
  <si>
    <t>　源泉区分：非居住者</t>
    <rPh sb="1" eb="3">
      <t>ゲンセン</t>
    </rPh>
    <rPh sb="3" eb="5">
      <t>クブン</t>
    </rPh>
    <rPh sb="6" eb="7">
      <t>ヒ</t>
    </rPh>
    <rPh sb="7" eb="10">
      <t>キョジュウシャ</t>
    </rPh>
    <phoneticPr fontId="2"/>
  </si>
  <si>
    <t>C：源泉税額を上乗せしない場合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</si>
  <si>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D：源泉税額を上乗せする場合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</si>
  <si>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氏名</t>
    <rPh sb="0" eb="2">
      <t>シメイ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</si>
  <si>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</si>
  <si>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</si>
  <si>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</si>
  <si>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</si>
  <si>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</si>
  <si>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諸税　※１</t>
    <rPh sb="0" eb="1">
      <t>ショ</t>
    </rPh>
    <rPh sb="1" eb="2">
      <t>ゼイ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</si>
  <si>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</si>
  <si>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</si>
  <si>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</si>
  <si>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例）</t>
    <rPh sb="0" eb="1">
      <t>レイ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</si>
  <si>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</si>
  <si>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　　　　　　押印</t>
    <rPh sb="6" eb="8">
      <t>オウイン</t>
    </rPh>
    <phoneticPr fontId="2"/>
  </si>
  <si>
    <t>回　　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</si>
  <si>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</si>
  <si>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rPr>
        <sz val="11"/>
        <rFont val="Meiryo UI"/>
        <family val="3"/>
        <charset val="128"/>
      </rPr>
      <t>　重点強化助成</t>
    </r>
    <r>
      <rPr>
        <sz val="12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チャレンジ助成</t>
    </r>
    <rPh sb="1" eb="3">
      <t>ジュウテン</t>
    </rPh>
    <rPh sb="3" eb="5">
      <t>キョウカ</t>
    </rPh>
    <phoneticPr fontId="2"/>
  </si>
  <si>
    <r>
      <t>　・</t>
    </r>
    <r>
      <rPr>
        <b/>
        <sz val="11"/>
        <color indexed="10"/>
        <rFont val="Meiryo UI"/>
        <family val="3"/>
        <charset val="128"/>
      </rPr>
      <t>赤字</t>
    </r>
    <r>
      <rPr>
        <sz val="11"/>
        <rFont val="Meiryo UI"/>
        <family val="3"/>
        <charset val="128"/>
      </rPr>
      <t>が、出金依頼書作成時に入力する金額です。</t>
    </r>
    <rPh sb="2" eb="4">
      <t>アカジ</t>
    </rPh>
    <rPh sb="6" eb="8">
      <t>シュッキン</t>
    </rPh>
    <rPh sb="8" eb="11">
      <t>イライショ</t>
    </rPh>
    <rPh sb="11" eb="13">
      <t>サクセイ</t>
    </rPh>
    <rPh sb="13" eb="14">
      <t>ジ</t>
    </rPh>
    <rPh sb="15" eb="17">
      <t>ニュウリョク</t>
    </rPh>
    <rPh sb="19" eb="21">
      <t>キンガク</t>
    </rPh>
    <phoneticPr fontId="2"/>
  </si>
  <si>
    <t xml:space="preserve">　　　　　　　　　　年　　　　　　　　　　　月　　　　　　　　　　日 </t>
    <rPh sb="10" eb="11">
      <t>ネン</t>
    </rPh>
    <rPh sb="22" eb="23">
      <t>ガツ</t>
    </rPh>
    <rPh sb="33" eb="34">
      <t>ニチ</t>
    </rPh>
    <phoneticPr fontId="2"/>
  </si>
  <si>
    <t>当該年度
指導日日付</t>
    <rPh sb="0" eb="2">
      <t>トウガイ</t>
    </rPh>
    <rPh sb="2" eb="4">
      <t>ネンド</t>
    </rPh>
    <rPh sb="5" eb="7">
      <t>シドウ</t>
    </rPh>
    <rPh sb="7" eb="8">
      <t>ビ</t>
    </rPh>
    <rPh sb="8" eb="10">
      <t>ヒヅケ</t>
    </rPh>
    <phoneticPr fontId="2"/>
  </si>
  <si>
    <r>
      <rPr>
        <sz val="10"/>
        <rFont val="Meiryo UI"/>
        <family val="3"/>
        <charset val="128"/>
      </rPr>
      <t>手続きキャンパス
職員</t>
    </r>
    <r>
      <rPr>
        <sz val="11"/>
        <rFont val="Meiryo UI"/>
        <family val="3"/>
        <charset val="128"/>
      </rPr>
      <t>記入欄</t>
    </r>
    <rPh sb="0" eb="2">
      <t>テツヅ</t>
    </rPh>
    <rPh sb="9" eb="11">
      <t>ショクイン</t>
    </rPh>
    <phoneticPr fontId="2"/>
  </si>
  <si>
    <r>
      <rPr>
        <b/>
        <u/>
        <sz val="11"/>
        <color rgb="FFFF0000"/>
        <rFont val="Meiryo UI"/>
        <family val="3"/>
        <charset val="128"/>
      </rPr>
      <t xml:space="preserve">本助成に申請した
</t>
    </r>
    <r>
      <rPr>
        <b/>
        <sz val="11"/>
        <rFont val="Meiryo UI"/>
        <family val="3"/>
        <charset val="128"/>
      </rPr>
      <t>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</si>
  <si>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phoneticPr fontId="2"/>
  </si>
  <si>
    <t>　　基盤活動助成（指導者招聘費）
　　基盤活動助成（学部プロジェクト活動費の指導謝礼）
　　基盤活動助成（指定支援クラブ活動費の指導謝礼）</t>
    <rPh sb="53" eb="55">
      <t>シテイ</t>
    </rPh>
    <rPh sb="55" eb="57">
      <t>シエン</t>
    </rPh>
    <phoneticPr fontId="2"/>
  </si>
  <si>
    <t>指 導 実 施 報 告　兼　指 導 料 金 請 求 書　　【個人】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ショウ</t>
    </rPh>
    <rPh sb="24" eb="25">
      <t>モトム</t>
    </rPh>
    <rPh sb="26" eb="27">
      <t>ショ</t>
    </rPh>
    <rPh sb="30" eb="32">
      <t>コジン</t>
    </rPh>
    <phoneticPr fontId="2"/>
  </si>
  <si>
    <r>
      <t xml:space="preserve">支払合計(諸税込）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ゴウケイ</t>
    </rPh>
    <rPh sb="5" eb="6">
      <t>ショ</t>
    </rPh>
    <rPh sb="6" eb="8">
      <t>ゼイコミ</t>
    </rPh>
    <rPh sb="11" eb="13">
      <t>シュッキン</t>
    </rPh>
    <rPh sb="13" eb="15">
      <t>ゴウケイ</t>
    </rPh>
    <rPh sb="15" eb="16">
      <t>ガク</t>
    </rPh>
    <rPh sb="18" eb="20">
      <t>ナイテイ</t>
    </rPh>
    <rPh sb="20" eb="22">
      <t>ツウチ</t>
    </rPh>
    <rPh sb="24" eb="27">
      <t>サテイガク</t>
    </rPh>
    <rPh sb="28" eb="29">
      <t>コ</t>
    </rPh>
    <rPh sb="35" eb="36">
      <t>ヨウ</t>
    </rPh>
    <rPh sb="36" eb="38">
      <t>カクニン</t>
    </rPh>
    <phoneticPr fontId="2"/>
  </si>
  <si>
    <t>＊指導予定
総回数</t>
    <rPh sb="1" eb="3">
      <t>シドウ</t>
    </rPh>
    <rPh sb="3" eb="5">
      <t>ヨテイ</t>
    </rPh>
    <rPh sb="6" eb="7">
      <t>ソウ</t>
    </rPh>
    <rPh sb="7" eb="9">
      <t>カイスウ</t>
    </rPh>
    <phoneticPr fontId="2"/>
  </si>
  <si>
    <r>
      <rPr>
        <b/>
        <sz val="11"/>
        <color rgb="FFFF0000"/>
        <rFont val="Meiryo UI"/>
        <family val="3"/>
        <charset val="128"/>
      </rPr>
      <t>※助成金の受給額は、講師手取り額ではなく支払合計（諸税込）</t>
    </r>
    <r>
      <rPr>
        <b/>
        <sz val="11"/>
        <rFont val="Meiryo UI"/>
        <family val="3"/>
        <charset val="128"/>
      </rPr>
      <t xml:space="preserve">　
</t>
    </r>
    <r>
      <rPr>
        <sz val="11"/>
        <rFont val="Meiryo UI"/>
        <family val="3"/>
        <charset val="128"/>
      </rPr>
      <t>諸税の計算式　『手取り金額÷0.8979＝税込みの支払金額』　　　例）指導者への振込（＝手取り金額）が100,000円の場合
①100,000円（手取り額） ÷ 0.8979= 111,370円（＊諸税込の支払合計）　
②111,370円（諸税込の支払合計）-100,000円（手取り額）＝11,370円（諸税）</t>
    </r>
    <rPh sb="22" eb="24">
      <t>ゴウケイ</t>
    </rPh>
    <rPh sb="136" eb="138">
      <t>ゴウケイ</t>
    </rPh>
    <rPh sb="157" eb="15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</si>
</sst>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;[Red]\-#,##0.00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0">
    <xf numFmtId="0" fontId="0" fillId="0" borderId="0" xfId="0"/>
    <xf numFmtId="0" fontId="3" fillId="0" borderId="0" xfId="0" applyFont="1" applyAlignment="1">
      <alignment horizontal="left" vertical="center"/>
    </xf>
    <xf numFmtId="0" fontId="5" fillId="6" borderId="39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top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6" fontId="3" fillId="5" borderId="6" xfId="2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43" xfId="0" applyFont="1" applyBorder="1" applyAlignment="1">
      <alignment horizontal="right" vertical="center" wrapText="1"/>
    </xf>
    <xf numFmtId="6" fontId="3" fillId="0" borderId="44" xfId="2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6" fontId="3" fillId="0" borderId="14" xfId="2" applyFont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6" fontId="3" fillId="0" borderId="1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3" applyFont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Alignment="1" applyProtection="1">
      <alignment horizontal="center" vertical="center"/>
    </xf>
    <xf numFmtId="176" fontId="3" fillId="0" borderId="0" xfId="1" applyNumberFormat="1" applyFont="1" applyProtection="1">
      <alignment vertical="center"/>
    </xf>
    <xf numFmtId="0" fontId="3" fillId="0" borderId="0" xfId="3" applyFont="1">
      <alignment vertical="center"/>
    </xf>
    <xf numFmtId="0" fontId="9" fillId="0" borderId="0" xfId="3" applyFont="1">
      <alignment vertical="center"/>
    </xf>
    <xf numFmtId="38" fontId="3" fillId="0" borderId="0" xfId="1" applyFont="1" applyFill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0" fontId="14" fillId="8" borderId="0" xfId="3" applyFont="1" applyFill="1">
      <alignment vertical="center"/>
    </xf>
    <xf numFmtId="38" fontId="15" fillId="8" borderId="0" xfId="1" applyFont="1" applyFill="1" applyProtection="1">
      <alignment vertical="center"/>
    </xf>
    <xf numFmtId="38" fontId="15" fillId="8" borderId="0" xfId="1" applyFont="1" applyFill="1" applyAlignment="1" applyProtection="1">
      <alignment horizontal="center" vertical="center"/>
    </xf>
    <xf numFmtId="176" fontId="15" fillId="8" borderId="0" xfId="1" applyNumberFormat="1" applyFont="1" applyFill="1" applyProtection="1">
      <alignment vertical="center"/>
    </xf>
    <xf numFmtId="0" fontId="5" fillId="3" borderId="0" xfId="3" applyFont="1" applyFill="1">
      <alignment vertical="center"/>
    </xf>
    <xf numFmtId="38" fontId="3" fillId="3" borderId="0" xfId="1" applyFont="1" applyFill="1" applyProtection="1">
      <alignment vertical="center"/>
    </xf>
    <xf numFmtId="38" fontId="3" fillId="3" borderId="0" xfId="1" applyFont="1" applyFill="1" applyAlignment="1" applyProtection="1">
      <alignment horizontal="center" vertical="center"/>
    </xf>
    <xf numFmtId="176" fontId="3" fillId="3" borderId="0" xfId="1" applyNumberFormat="1" applyFont="1" applyFill="1" applyProtection="1">
      <alignment vertical="center"/>
    </xf>
    <xf numFmtId="38" fontId="13" fillId="0" borderId="0" xfId="1" applyFont="1" applyProtection="1">
      <alignment vertical="center"/>
    </xf>
    <xf numFmtId="38" fontId="16" fillId="4" borderId="6" xfId="1" applyFont="1" applyFill="1" applyBorder="1" applyProtection="1">
      <alignment vertical="center"/>
      <protection locked="0"/>
    </xf>
    <xf numFmtId="38" fontId="9" fillId="0" borderId="0" xfId="1" applyFont="1" applyAlignment="1" applyProtection="1">
      <alignment horizontal="center" vertical="center"/>
    </xf>
    <xf numFmtId="38" fontId="17" fillId="2" borderId="6" xfId="1" applyFont="1" applyFill="1" applyBorder="1" applyAlignment="1">
      <alignment horizontal="right" vertical="center"/>
    </xf>
    <xf numFmtId="38" fontId="9" fillId="0" borderId="6" xfId="1" applyFont="1" applyFill="1" applyBorder="1" applyProtection="1">
      <alignment vertical="center"/>
    </xf>
    <xf numFmtId="0" fontId="18" fillId="0" borderId="0" xfId="3" applyFont="1">
      <alignment vertical="center"/>
    </xf>
    <xf numFmtId="38" fontId="5" fillId="0" borderId="0" xfId="1" applyFont="1" applyFill="1" applyAlignment="1" applyProtection="1">
      <alignment horizontal="right" vertical="center"/>
    </xf>
    <xf numFmtId="38" fontId="16" fillId="0" borderId="6" xfId="1" applyFont="1" applyFill="1" applyBorder="1" applyProtection="1">
      <alignment vertical="center"/>
      <protection locked="0"/>
    </xf>
    <xf numFmtId="38" fontId="9" fillId="0" borderId="0" xfId="1" applyFont="1" applyFill="1" applyAlignment="1" applyProtection="1">
      <alignment horizontal="center" vertical="center"/>
    </xf>
    <xf numFmtId="38" fontId="17" fillId="0" borderId="6" xfId="1" applyFont="1" applyFill="1" applyBorder="1" applyAlignment="1">
      <alignment horizontal="right" vertical="center"/>
    </xf>
    <xf numFmtId="0" fontId="3" fillId="0" borderId="17" xfId="3" applyFont="1" applyBorder="1">
      <alignment vertical="center"/>
    </xf>
    <xf numFmtId="38" fontId="3" fillId="0" borderId="17" xfId="1" applyFont="1" applyBorder="1" applyProtection="1">
      <alignment vertical="center"/>
    </xf>
    <xf numFmtId="38" fontId="3" fillId="0" borderId="17" xfId="1" applyFont="1" applyBorder="1" applyAlignment="1" applyProtection="1">
      <alignment horizontal="center" vertical="center"/>
    </xf>
    <xf numFmtId="176" fontId="3" fillId="0" borderId="17" xfId="1" applyNumberFormat="1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Protection="1">
      <alignment vertical="center"/>
    </xf>
    <xf numFmtId="38" fontId="9" fillId="4" borderId="6" xfId="1" applyFont="1" applyFill="1" applyBorder="1" applyProtection="1">
      <alignment vertical="center"/>
      <protection locked="0"/>
    </xf>
    <xf numFmtId="38" fontId="17" fillId="0" borderId="6" xfId="1" applyFont="1" applyBorder="1">
      <alignment vertical="center"/>
    </xf>
    <xf numFmtId="38" fontId="17" fillId="2" borderId="6" xfId="1" applyFont="1" applyFill="1" applyBorder="1">
      <alignment vertical="center"/>
    </xf>
    <xf numFmtId="38" fontId="9" fillId="0" borderId="0" xfId="1" applyFont="1" applyProtection="1">
      <alignment vertical="center"/>
    </xf>
    <xf numFmtId="38" fontId="5" fillId="0" borderId="0" xfId="1" applyFont="1" applyAlignment="1" applyProtection="1">
      <alignment horizontal="right" vertical="center"/>
    </xf>
    <xf numFmtId="38" fontId="9" fillId="0" borderId="6" xfId="1" applyFont="1" applyFill="1" applyBorder="1" applyProtection="1">
      <alignment vertical="center"/>
      <protection locked="0"/>
    </xf>
    <xf numFmtId="38" fontId="17" fillId="0" borderId="6" xfId="1" applyFont="1" applyFill="1" applyBorder="1">
      <alignment vertical="center"/>
    </xf>
    <xf numFmtId="38" fontId="19" fillId="0" borderId="0" xfId="1" applyFont="1" applyBorder="1">
      <alignment vertical="center"/>
    </xf>
    <xf numFmtId="0" fontId="14" fillId="3" borderId="0" xfId="3" applyFont="1" applyFill="1">
      <alignment vertical="center"/>
    </xf>
    <xf numFmtId="38" fontId="17" fillId="2" borderId="0" xfId="1" applyFont="1" applyFill="1" applyAlignment="1" applyProtection="1">
      <alignment horizontal="right" vertical="center"/>
    </xf>
    <xf numFmtId="38" fontId="9" fillId="0" borderId="0" xfId="1" applyFont="1" applyFill="1" applyProtection="1">
      <alignment vertical="center"/>
    </xf>
    <xf numFmtId="38" fontId="16" fillId="0" borderId="0" xfId="1" applyFont="1" applyFill="1" applyBorder="1" applyProtection="1">
      <alignment vertical="center"/>
    </xf>
    <xf numFmtId="38" fontId="17" fillId="0" borderId="0" xfId="1" applyFont="1" applyFill="1" applyAlignment="1" applyProtection="1">
      <alignment horizontal="right" vertical="center"/>
    </xf>
    <xf numFmtId="38" fontId="17" fillId="2" borderId="0" xfId="1" applyFont="1" applyFill="1" applyBorder="1" applyProtection="1">
      <alignment vertical="center"/>
    </xf>
    <xf numFmtId="176" fontId="3" fillId="0" borderId="0" xfId="1" applyNumberFormat="1" applyFont="1" applyFill="1" applyProtection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10" borderId="47" xfId="0" applyFont="1" applyFill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0" fontId="8" fillId="10" borderId="49" xfId="0" applyFont="1" applyFill="1" applyBorder="1" applyAlignment="1">
      <alignment horizontal="left" vertical="center"/>
    </xf>
    <xf numFmtId="6" fontId="3" fillId="0" borderId="52" xfId="2" applyFont="1" applyBorder="1" applyAlignment="1">
      <alignment horizontal="center" vertical="center"/>
    </xf>
    <xf numFmtId="6" fontId="3" fillId="0" borderId="41" xfId="2" applyFont="1" applyBorder="1" applyAlignment="1">
      <alignment horizontal="center" vertical="center" wrapText="1"/>
    </xf>
    <xf numFmtId="0" fontId="8" fillId="0" borderId="54" xfId="0" applyFont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left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6" fontId="3" fillId="0" borderId="55" xfId="2" applyFont="1" applyBorder="1" applyAlignment="1">
      <alignment horizontal="left" vertical="center"/>
    </xf>
    <xf numFmtId="6" fontId="3" fillId="0" borderId="56" xfId="2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5" fillId="6" borderId="22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6" fontId="3" fillId="5" borderId="7" xfId="2" applyFont="1" applyFill="1" applyBorder="1" applyAlignment="1">
      <alignment horizontal="center" vertical="center"/>
    </xf>
    <xf numFmtId="6" fontId="3" fillId="5" borderId="35" xfId="2" applyFont="1" applyFill="1" applyBorder="1" applyAlignment="1">
      <alignment horizontal="center" vertical="center"/>
    </xf>
    <xf numFmtId="0" fontId="3" fillId="9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6" fontId="3" fillId="0" borderId="10" xfId="2" applyFont="1" applyFill="1" applyBorder="1" applyAlignment="1">
      <alignment horizontal="center" vertical="center"/>
    </xf>
    <xf numFmtId="6" fontId="3" fillId="0" borderId="42" xfId="2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 indent="2"/>
    </xf>
    <xf numFmtId="0" fontId="9" fillId="0" borderId="21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6" fontId="3" fillId="0" borderId="9" xfId="2" applyFont="1" applyBorder="1" applyAlignment="1">
      <alignment horizontal="left" vertical="top" wrapText="1"/>
    </xf>
    <xf numFmtId="6" fontId="3" fillId="0" borderId="17" xfId="2" applyFont="1" applyBorder="1" applyAlignment="1">
      <alignment horizontal="left" vertical="top" wrapText="1"/>
    </xf>
    <xf numFmtId="6" fontId="3" fillId="0" borderId="18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6" fontId="3" fillId="0" borderId="45" xfId="2" applyFont="1" applyBorder="1" applyAlignment="1">
      <alignment horizontal="left" vertical="center"/>
    </xf>
    <xf numFmtId="6" fontId="3" fillId="0" borderId="46" xfId="2" applyFont="1" applyBorder="1" applyAlignment="1">
      <alignment horizontal="left" vertical="center"/>
    </xf>
    <xf numFmtId="6" fontId="3" fillId="0" borderId="36" xfId="2" applyFont="1" applyBorder="1" applyAlignment="1">
      <alignment horizontal="left" vertical="center"/>
    </xf>
    <xf numFmtId="6" fontId="3" fillId="0" borderId="37" xfId="2" applyFont="1" applyBorder="1" applyAlignment="1">
      <alignment horizontal="left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374168</xdr:colOff>
      <xdr:row>12</xdr:row>
      <xdr:rowOff>69397</xdr:rowOff>
    </xdr:from>
    <xdr:to>
      <xdr:col>5</xdr:col>
      <xdr:colOff>1085850</xdr:colOff>
      <xdr:row>12</xdr:row>
      <xdr:rowOff>431347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0347" y="4614183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57150</xdr:rowOff>
        </xdr:from>
        <xdr:to>
          <xdr:col>1</xdr:col>
          <xdr:colOff>438150</xdr:colOff>
          <xdr:row>3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247650</xdr:rowOff>
        </xdr:from>
        <xdr:to>
          <xdr:col>1</xdr:col>
          <xdr:colOff>438150</xdr:colOff>
          <xdr:row>3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447675</xdr:rowOff>
        </xdr:from>
        <xdr:to>
          <xdr:col>1</xdr:col>
          <xdr:colOff>438150</xdr:colOff>
          <xdr:row>3</xdr:row>
          <xdr:rowOff>695325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152400</xdr:rowOff>
        </xdr:from>
        <xdr:to>
          <xdr:col>4</xdr:col>
          <xdr:colOff>485775</xdr:colOff>
          <xdr:row>3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333375</xdr:rowOff>
        </xdr:from>
        <xdr:to>
          <xdr:col>4</xdr:col>
          <xdr:colOff>485775</xdr:colOff>
          <xdr:row>3</xdr:row>
          <xdr:rowOff>581025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374168</xdr:colOff>
      <xdr:row>12</xdr:row>
      <xdr:rowOff>69397</xdr:rowOff>
    </xdr:from>
    <xdr:to>
      <xdr:col>6</xdr:col>
      <xdr:colOff>1085850</xdr:colOff>
      <xdr:row>12</xdr:row>
      <xdr:rowOff>431347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293525" y="4614183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7</xdr:col>
      <xdr:colOff>219075</xdr:colOff>
      <xdr:row>0</xdr:row>
      <xdr:rowOff>914400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" y="9525"/>
          <a:ext cx="6524626" cy="904875"/>
        </a:xfrm>
        <a:prstGeom prst="horizontalScroll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　消費税が発生しない、もしくは消費税込で源泉税額を算出　≫</a:t>
          </a:r>
          <a:endParaRPr kumimoji="1" lang="en-US" altLang="ja-JP" sz="14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showZeros="0" tabSelected="1" view="pageBreakPreview" zoomScale="80" zoomScaleNormal="70" zoomScaleSheetLayoutView="80" workbookViewId="0">
      <selection activeCell="I11" sqref="I11"/>
    </sheetView>
  </sheetViews>
  <sheetFormatPr defaultColWidth="9" defaultRowHeight="30" customHeight="1" x14ac:dyDescent="0.15"/>
  <cols>
    <col min="1" max="1" width="15.875" style="23" customWidth="1"/>
    <col min="2" max="2" width="18.375" style="1" customWidth="1"/>
    <col min="3" max="3" width="20.75" style="1" customWidth="1"/>
    <col min="4" max="4" width="15.375" style="1" customWidth="1"/>
    <col min="5" max="5" width="17" style="1" customWidth="1"/>
    <col min="6" max="6" width="19.375" style="1" customWidth="1"/>
    <col min="7" max="7" width="17.5" style="1" customWidth="1"/>
    <col min="8" max="13" width="6.625" style="1" customWidth="1"/>
    <col min="14" max="16384" width="9" style="1"/>
  </cols>
  <sheetData>
    <row r="1" spans="1:10" ht="6" customHeight="1" thickBot="1" x14ac:dyDescent="0.2">
      <c r="A1" s="1"/>
    </row>
    <row r="2" spans="1:10" ht="22.5" customHeight="1" x14ac:dyDescent="0.15">
      <c r="A2" s="95" t="s">
        <v>51</v>
      </c>
      <c r="B2" s="96"/>
      <c r="C2" s="96"/>
      <c r="D2" s="96"/>
      <c r="E2" s="96"/>
      <c r="F2" s="96"/>
      <c r="G2" s="97"/>
    </row>
    <row r="3" spans="1:10" s="4" customFormat="1" ht="24.75" customHeight="1" x14ac:dyDescent="0.15">
      <c r="A3" s="2" t="s">
        <v>0</v>
      </c>
      <c r="B3" s="100" t="s">
        <v>45</v>
      </c>
      <c r="C3" s="101"/>
      <c r="D3" s="101"/>
      <c r="E3" s="101"/>
      <c r="F3" s="101"/>
      <c r="G3" s="102"/>
      <c r="H3" s="3"/>
      <c r="I3" s="3"/>
      <c r="J3" s="3"/>
    </row>
    <row r="4" spans="1:10" s="4" customFormat="1" ht="57.75" customHeight="1" x14ac:dyDescent="0.15">
      <c r="A4" s="5" t="s">
        <v>2</v>
      </c>
      <c r="B4" s="132" t="s">
        <v>50</v>
      </c>
      <c r="C4" s="133"/>
      <c r="D4" s="134"/>
      <c r="E4" s="130" t="s">
        <v>43</v>
      </c>
      <c r="F4" s="130"/>
      <c r="G4" s="131"/>
      <c r="H4" s="3"/>
      <c r="I4" s="3"/>
      <c r="J4" s="3"/>
    </row>
    <row r="5" spans="1:10" s="4" customFormat="1" ht="39" customHeight="1" x14ac:dyDescent="0.15">
      <c r="A5" s="6" t="s">
        <v>1</v>
      </c>
      <c r="B5" s="98"/>
      <c r="C5" s="103"/>
      <c r="D5" s="104"/>
      <c r="E5" s="7" t="s">
        <v>37</v>
      </c>
      <c r="F5" s="98"/>
      <c r="G5" s="99"/>
    </row>
    <row r="6" spans="1:10" s="4" customFormat="1" ht="20.25" customHeight="1" x14ac:dyDescent="0.15">
      <c r="A6" s="105" t="s">
        <v>32</v>
      </c>
      <c r="B6" s="8" t="s">
        <v>42</v>
      </c>
      <c r="C6" s="107"/>
      <c r="D6" s="107"/>
      <c r="E6" s="107"/>
      <c r="F6" s="108"/>
      <c r="G6" s="109"/>
    </row>
    <row r="7" spans="1:10" s="4" customFormat="1" ht="31.5" customHeight="1" x14ac:dyDescent="0.15">
      <c r="A7" s="105"/>
      <c r="B7" s="9" t="s">
        <v>28</v>
      </c>
      <c r="C7" s="121"/>
      <c r="D7" s="122"/>
      <c r="E7" s="122"/>
      <c r="F7" s="122"/>
      <c r="G7" s="123"/>
    </row>
    <row r="8" spans="1:10" s="4" customFormat="1" ht="24.75" customHeight="1" x14ac:dyDescent="0.15">
      <c r="A8" s="105"/>
      <c r="B8" s="116" t="s">
        <v>3</v>
      </c>
      <c r="C8" s="118" t="s">
        <v>29</v>
      </c>
      <c r="D8" s="119"/>
      <c r="E8" s="119"/>
      <c r="F8" s="119"/>
      <c r="G8" s="120"/>
    </row>
    <row r="9" spans="1:10" s="4" customFormat="1" ht="27.75" customHeight="1" x14ac:dyDescent="0.15">
      <c r="A9" s="105"/>
      <c r="B9" s="117"/>
      <c r="C9" s="110"/>
      <c r="D9" s="110"/>
      <c r="E9" s="110"/>
      <c r="F9" s="111"/>
      <c r="G9" s="112"/>
    </row>
    <row r="10" spans="1:10" s="4" customFormat="1" ht="32.25" customHeight="1" thickBot="1" x14ac:dyDescent="0.2">
      <c r="A10" s="106"/>
      <c r="B10" s="10" t="s">
        <v>4</v>
      </c>
      <c r="C10" s="113"/>
      <c r="D10" s="113"/>
      <c r="E10" s="113"/>
      <c r="F10" s="114"/>
      <c r="G10" s="115"/>
    </row>
    <row r="11" spans="1:10" s="4" customFormat="1" ht="33" customHeight="1" x14ac:dyDescent="0.15">
      <c r="A11" s="141" t="s">
        <v>33</v>
      </c>
      <c r="B11" s="142"/>
      <c r="C11" s="142"/>
      <c r="D11" s="142"/>
      <c r="E11" s="142"/>
      <c r="F11" s="143"/>
      <c r="G11" s="126" t="s">
        <v>47</v>
      </c>
    </row>
    <row r="12" spans="1:10" s="4" customFormat="1" ht="38.25" customHeight="1" x14ac:dyDescent="0.15">
      <c r="A12" s="90" t="s">
        <v>48</v>
      </c>
      <c r="B12" s="85" t="s">
        <v>46</v>
      </c>
      <c r="C12" s="72" t="s">
        <v>5</v>
      </c>
      <c r="D12" s="144" t="s">
        <v>35</v>
      </c>
      <c r="E12" s="145"/>
      <c r="F12" s="73" t="s">
        <v>6</v>
      </c>
      <c r="G12" s="127"/>
    </row>
    <row r="13" spans="1:10" s="14" customFormat="1" ht="38.25" customHeight="1" x14ac:dyDescent="0.15">
      <c r="A13" s="11" t="s">
        <v>39</v>
      </c>
      <c r="B13" s="86" t="s">
        <v>31</v>
      </c>
      <c r="C13" s="12">
        <v>10000</v>
      </c>
      <c r="D13" s="124" t="s">
        <v>36</v>
      </c>
      <c r="E13" s="125"/>
      <c r="F13" s="13" t="s">
        <v>40</v>
      </c>
      <c r="G13" s="13" t="s">
        <v>40</v>
      </c>
    </row>
    <row r="14" spans="1:10" s="14" customFormat="1" ht="38.25" customHeight="1" x14ac:dyDescent="0.15">
      <c r="A14" s="15" t="s">
        <v>30</v>
      </c>
      <c r="B14" s="87" t="s">
        <v>9</v>
      </c>
      <c r="C14" s="16"/>
      <c r="D14" s="146"/>
      <c r="E14" s="147"/>
      <c r="F14" s="17"/>
      <c r="G14" s="75"/>
    </row>
    <row r="15" spans="1:10" s="14" customFormat="1" ht="38.25" customHeight="1" x14ac:dyDescent="0.15">
      <c r="A15" s="18" t="s">
        <v>30</v>
      </c>
      <c r="B15" s="88" t="s">
        <v>9</v>
      </c>
      <c r="C15" s="19"/>
      <c r="D15" s="148"/>
      <c r="E15" s="149"/>
      <c r="F15" s="20"/>
      <c r="G15" s="76"/>
    </row>
    <row r="16" spans="1:10" s="14" customFormat="1" ht="38.25" customHeight="1" x14ac:dyDescent="0.15">
      <c r="A16" s="18" t="s">
        <v>30</v>
      </c>
      <c r="B16" s="88" t="s">
        <v>9</v>
      </c>
      <c r="C16" s="19"/>
      <c r="D16" s="148"/>
      <c r="E16" s="149"/>
      <c r="F16" s="20"/>
      <c r="G16" s="76"/>
    </row>
    <row r="17" spans="1:13" s="14" customFormat="1" ht="38.25" customHeight="1" x14ac:dyDescent="0.15">
      <c r="A17" s="18" t="s">
        <v>30</v>
      </c>
      <c r="B17" s="88" t="s">
        <v>9</v>
      </c>
      <c r="C17" s="19"/>
      <c r="D17" s="148"/>
      <c r="E17" s="149"/>
      <c r="F17" s="20"/>
      <c r="G17" s="76"/>
    </row>
    <row r="18" spans="1:13" s="14" customFormat="1" ht="38.25" customHeight="1" x14ac:dyDescent="0.15">
      <c r="A18" s="18" t="s">
        <v>30</v>
      </c>
      <c r="B18" s="88" t="s">
        <v>9</v>
      </c>
      <c r="C18" s="19"/>
      <c r="D18" s="148"/>
      <c r="E18" s="149"/>
      <c r="F18" s="20"/>
      <c r="G18" s="76"/>
    </row>
    <row r="19" spans="1:13" s="14" customFormat="1" ht="38.25" customHeight="1" x14ac:dyDescent="0.15">
      <c r="A19" s="18" t="s">
        <v>30</v>
      </c>
      <c r="B19" s="88" t="s">
        <v>9</v>
      </c>
      <c r="C19" s="19"/>
      <c r="D19" s="148"/>
      <c r="E19" s="149"/>
      <c r="F19" s="20"/>
      <c r="G19" s="76"/>
    </row>
    <row r="20" spans="1:13" s="14" customFormat="1" ht="38.25" customHeight="1" x14ac:dyDescent="0.15">
      <c r="A20" s="18" t="s">
        <v>30</v>
      </c>
      <c r="B20" s="88" t="s">
        <v>9</v>
      </c>
      <c r="C20" s="19"/>
      <c r="D20" s="148"/>
      <c r="E20" s="149"/>
      <c r="F20" s="21"/>
      <c r="G20" s="76"/>
    </row>
    <row r="21" spans="1:13" s="14" customFormat="1" ht="38.25" customHeight="1" x14ac:dyDescent="0.15">
      <c r="A21" s="18" t="s">
        <v>30</v>
      </c>
      <c r="B21" s="88" t="s">
        <v>9</v>
      </c>
      <c r="C21" s="19"/>
      <c r="D21" s="148"/>
      <c r="E21" s="149"/>
      <c r="F21" s="17"/>
      <c r="G21" s="76"/>
    </row>
    <row r="22" spans="1:13" s="14" customFormat="1" ht="38.25" customHeight="1" x14ac:dyDescent="0.15">
      <c r="A22" s="18" t="s">
        <v>30</v>
      </c>
      <c r="B22" s="88" t="s">
        <v>9</v>
      </c>
      <c r="C22" s="19"/>
      <c r="D22" s="148"/>
      <c r="E22" s="149"/>
      <c r="F22" s="20"/>
      <c r="G22" s="76"/>
    </row>
    <row r="23" spans="1:13" s="14" customFormat="1" ht="38.25" customHeight="1" thickBot="1" x14ac:dyDescent="0.2">
      <c r="A23" s="18" t="s">
        <v>30</v>
      </c>
      <c r="B23" s="89" t="s">
        <v>9</v>
      </c>
      <c r="C23" s="78"/>
      <c r="D23" s="91"/>
      <c r="E23" s="92"/>
      <c r="F23" s="20"/>
      <c r="G23" s="77"/>
    </row>
    <row r="24" spans="1:13" s="4" customFormat="1" ht="47.25" customHeight="1" thickTop="1" x14ac:dyDescent="0.15">
      <c r="A24" s="74" t="s">
        <v>53</v>
      </c>
      <c r="B24" s="83" t="s">
        <v>7</v>
      </c>
      <c r="C24" s="84" t="s">
        <v>34</v>
      </c>
      <c r="D24" s="93" t="s">
        <v>52</v>
      </c>
      <c r="E24" s="93"/>
      <c r="F24" s="94"/>
      <c r="G24" s="81" t="s">
        <v>49</v>
      </c>
    </row>
    <row r="25" spans="1:13" s="4" customFormat="1" ht="42.75" customHeight="1" thickBot="1" x14ac:dyDescent="0.2">
      <c r="A25" s="80" t="s">
        <v>41</v>
      </c>
      <c r="B25" s="79">
        <f>SUM(C14:C23)</f>
        <v>0</v>
      </c>
      <c r="C25" s="22">
        <f>ROUNDDOWN(IF(D25&gt;1000000,1000000*0.1021+(D25-1000000)*0.2042,D25*0.1021),0)</f>
        <v>0</v>
      </c>
      <c r="D25" s="128">
        <f>ROUNDDOWN(IF(B25&gt;897900,897900/0.8979+(B25-897900)/0.7958,B25/0.8979),0)</f>
        <v>0</v>
      </c>
      <c r="E25" s="128"/>
      <c r="F25" s="129"/>
      <c r="G25" s="82"/>
    </row>
    <row r="26" spans="1:13" s="4" customFormat="1" ht="80.099999999999994" customHeight="1" x14ac:dyDescent="0.15">
      <c r="A26" s="135" t="s">
        <v>54</v>
      </c>
      <c r="B26" s="136"/>
      <c r="C26" s="136"/>
      <c r="D26" s="136"/>
      <c r="E26" s="136"/>
      <c r="F26" s="136"/>
      <c r="G26" s="137"/>
      <c r="H26" s="23"/>
      <c r="I26" s="23"/>
      <c r="J26" s="23"/>
      <c r="K26" s="23"/>
      <c r="L26" s="23"/>
      <c r="M26" s="23"/>
    </row>
    <row r="27" spans="1:13" ht="93" customHeight="1" thickBot="1" x14ac:dyDescent="0.2">
      <c r="A27" s="138" t="s">
        <v>8</v>
      </c>
      <c r="B27" s="139"/>
      <c r="C27" s="139"/>
      <c r="D27" s="139"/>
      <c r="E27" s="139"/>
      <c r="F27" s="139"/>
      <c r="G27" s="140"/>
    </row>
  </sheetData>
  <customSheetViews>
    <customSheetView guid="{4A30B4B6-91D9-4A68-912E-D8E9427E40CD}" showPageBreaks="1" zeroValues="0" fitToPage="1" printArea="1" view="pageBreakPreview" topLeftCell="A22">
      <selection activeCell="A25" sqref="A25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1"/>
      <headerFooter alignWithMargins="0"/>
    </customSheetView>
    <customSheetView guid="{F813DAD5-B9ED-4430-AD62-1C4FB26B1BB9}" showPageBreaks="1" zeroValues="0" fitToPage="1" printArea="1" view="pageBreakPreview">
      <selection activeCell="B4" sqref="B4:D4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2"/>
      <headerFooter alignWithMargins="0"/>
    </customSheetView>
  </customSheetViews>
  <mergeCells count="31">
    <mergeCell ref="D25:F25"/>
    <mergeCell ref="E4:G4"/>
    <mergeCell ref="B4:D4"/>
    <mergeCell ref="A26:G26"/>
    <mergeCell ref="A27:G27"/>
    <mergeCell ref="A11:F11"/>
    <mergeCell ref="D12:E1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F24"/>
    <mergeCell ref="A2:G2"/>
    <mergeCell ref="F5:G5"/>
    <mergeCell ref="B3:G3"/>
    <mergeCell ref="B5:D5"/>
    <mergeCell ref="A6:A10"/>
    <mergeCell ref="C6:G6"/>
    <mergeCell ref="C9:G9"/>
    <mergeCell ref="C10:G10"/>
    <mergeCell ref="B8:B9"/>
    <mergeCell ref="C8:G8"/>
    <mergeCell ref="C7:G7"/>
    <mergeCell ref="D13:E13"/>
    <mergeCell ref="G11:G12"/>
  </mergeCells>
  <phoneticPr fontId="2"/>
  <printOptions verticalCentered="1"/>
  <pageMargins left="0.59055118110236227" right="3.937007874015748E-2" top="0.55118110236220474" bottom="0.35433070866141736" header="0.31496062992125984" footer="0.31496062992125984"/>
  <pageSetup paperSize="9" scale="79" orientation="portrait" r:id="rId3"/>
  <headerFooter alignWithMargins="0"/>
  <ignoredErrors>
    <ignoredError sqref="B25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57150</xdr:rowOff>
                  </from>
                  <to>
                    <xdr:col>1</xdr:col>
                    <xdr:colOff>438150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247650</xdr:rowOff>
                  </from>
                  <to>
                    <xdr:col>1</xdr:col>
                    <xdr:colOff>438150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447675</xdr:rowOff>
                  </from>
                  <to>
                    <xdr:col>1</xdr:col>
                    <xdr:colOff>438150</xdr:colOff>
                    <xdr:row>3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152400</xdr:rowOff>
                  </from>
                  <to>
                    <xdr:col>4</xdr:col>
                    <xdr:colOff>485775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333375</xdr:rowOff>
                  </from>
                  <to>
                    <xdr:col>4</xdr:col>
                    <xdr:colOff>485775</xdr:colOff>
                    <xdr:row>3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workbookViewId="0">
      <selection activeCell="C17" sqref="C17"/>
    </sheetView>
  </sheetViews>
  <sheetFormatPr defaultColWidth="9" defaultRowHeight="15.75" x14ac:dyDescent="0.15"/>
  <cols>
    <col min="1" max="1" width="23.625" style="28" customWidth="1"/>
    <col min="2" max="2" width="5.25" style="25" customWidth="1"/>
    <col min="3" max="3" width="13.75" style="25" customWidth="1"/>
    <col min="4" max="4" width="7.625" style="26" customWidth="1"/>
    <col min="5" max="5" width="12.875" style="27" customWidth="1"/>
    <col min="6" max="6" width="7.625" style="26" customWidth="1"/>
    <col min="7" max="7" width="13" style="25" customWidth="1"/>
    <col min="8" max="8" width="4" style="25" customWidth="1"/>
    <col min="9" max="16384" width="9" style="28"/>
  </cols>
  <sheetData>
    <row r="1" spans="1:10" ht="76.5" customHeight="1" x14ac:dyDescent="0.15">
      <c r="A1" s="24"/>
    </row>
    <row r="2" spans="1:10" ht="12.75" customHeight="1" x14ac:dyDescent="0.15">
      <c r="A2" s="24"/>
    </row>
    <row r="3" spans="1:10" ht="21" customHeight="1" x14ac:dyDescent="0.15">
      <c r="A3" s="29" t="s">
        <v>10</v>
      </c>
    </row>
    <row r="4" spans="1:10" ht="14.25" customHeight="1" x14ac:dyDescent="0.15">
      <c r="A4" s="28" t="s">
        <v>11</v>
      </c>
      <c r="B4" s="30"/>
      <c r="C4" s="30"/>
      <c r="D4" s="31"/>
    </row>
    <row r="5" spans="1:10" ht="14.25" customHeight="1" x14ac:dyDescent="0.15">
      <c r="A5" s="28" t="s">
        <v>44</v>
      </c>
    </row>
    <row r="6" spans="1:10" ht="11.25" customHeight="1" x14ac:dyDescent="0.15">
      <c r="A6" s="29"/>
    </row>
    <row r="7" spans="1:10" ht="18" customHeight="1" x14ac:dyDescent="0.15">
      <c r="A7" s="32" t="s">
        <v>12</v>
      </c>
      <c r="B7" s="33"/>
      <c r="C7" s="33"/>
      <c r="D7" s="34"/>
      <c r="E7" s="35"/>
      <c r="F7" s="34"/>
      <c r="G7" s="33"/>
      <c r="H7" s="33"/>
    </row>
    <row r="8" spans="1:10" ht="18" customHeight="1" x14ac:dyDescent="0.15">
      <c r="A8" s="36" t="s">
        <v>13</v>
      </c>
      <c r="B8" s="37"/>
      <c r="C8" s="37"/>
      <c r="D8" s="38"/>
      <c r="E8" s="39"/>
      <c r="F8" s="38"/>
      <c r="G8" s="37"/>
      <c r="H8" s="37"/>
    </row>
    <row r="9" spans="1:10" ht="16.5" x14ac:dyDescent="0.15">
      <c r="A9" s="29" t="s">
        <v>14</v>
      </c>
    </row>
    <row r="10" spans="1:10" ht="18" customHeight="1" x14ac:dyDescent="0.15">
      <c r="C10" s="40" t="s">
        <v>15</v>
      </c>
      <c r="E10" s="40" t="s">
        <v>16</v>
      </c>
      <c r="G10" s="25" t="s">
        <v>17</v>
      </c>
    </row>
    <row r="11" spans="1:10" ht="31.5" customHeight="1" x14ac:dyDescent="0.15">
      <c r="C11" s="41"/>
      <c r="D11" s="42" t="s">
        <v>18</v>
      </c>
      <c r="E11" s="43">
        <f>ROUNDDOWN(IF(C11&gt;1000000,1000000*0.1021+(C11-1000000)*0.2042,C11*0.1021),0)</f>
        <v>0</v>
      </c>
      <c r="F11" s="42" t="s">
        <v>19</v>
      </c>
      <c r="G11" s="44">
        <f>C11-E11</f>
        <v>0</v>
      </c>
      <c r="H11" s="45"/>
    </row>
    <row r="12" spans="1:10" ht="20.25" customHeight="1" x14ac:dyDescent="0.15">
      <c r="B12" s="46" t="s">
        <v>38</v>
      </c>
      <c r="C12" s="47">
        <v>20000</v>
      </c>
      <c r="D12" s="48"/>
      <c r="E12" s="49">
        <f>ROUNDDOWN(IF(C12&gt;1000000,1000000*0.1021+(C12-1000000)*0.2042,C12*0.1021),0)</f>
        <v>2042</v>
      </c>
      <c r="F12" s="48"/>
      <c r="G12" s="44">
        <f>C12-E12</f>
        <v>17958</v>
      </c>
      <c r="H12" s="45"/>
    </row>
    <row r="13" spans="1:10" ht="20.25" customHeight="1" thickBot="1" x14ac:dyDescent="0.2">
      <c r="A13" s="50"/>
      <c r="B13" s="51"/>
      <c r="C13" s="51"/>
      <c r="D13" s="52"/>
      <c r="E13" s="53"/>
      <c r="F13" s="52"/>
      <c r="G13" s="51"/>
      <c r="H13" s="51"/>
    </row>
    <row r="14" spans="1:10" x14ac:dyDescent="0.15">
      <c r="B14" s="54"/>
      <c r="C14" s="54"/>
      <c r="D14" s="55"/>
      <c r="E14" s="56"/>
      <c r="F14" s="55"/>
      <c r="G14" s="54"/>
      <c r="H14" s="54"/>
    </row>
    <row r="15" spans="1:10" ht="16.5" x14ac:dyDescent="0.15">
      <c r="A15" s="29" t="s">
        <v>20</v>
      </c>
      <c r="C15" s="28"/>
      <c r="D15" s="28"/>
      <c r="E15" s="28"/>
      <c r="F15" s="28"/>
      <c r="G15" s="28"/>
      <c r="H15" s="28"/>
    </row>
    <row r="16" spans="1:10" ht="18.75" customHeight="1" x14ac:dyDescent="0.15">
      <c r="C16" s="25" t="s">
        <v>21</v>
      </c>
      <c r="E16" s="40" t="s">
        <v>22</v>
      </c>
      <c r="G16" s="40" t="s">
        <v>16</v>
      </c>
      <c r="J16" s="24"/>
    </row>
    <row r="17" spans="1:8" ht="30" customHeight="1" x14ac:dyDescent="0.15">
      <c r="C17" s="57"/>
      <c r="D17" s="42" t="s">
        <v>23</v>
      </c>
      <c r="E17" s="58">
        <f>ROUNDDOWN(IF(C17&gt;897900,897900/0.8979+(C17-897900)/0.7958,C17/0.8979),0)</f>
        <v>0</v>
      </c>
      <c r="F17" s="42" t="s">
        <v>23</v>
      </c>
      <c r="G17" s="59">
        <f>ROUNDDOWN(IF(E17&gt;1000000,1000000*0.1021+(E17-1000000)*0.2042,E17*0.1021),0)</f>
        <v>0</v>
      </c>
      <c r="H17" s="60"/>
    </row>
    <row r="18" spans="1:8" ht="18.75" customHeight="1" x14ac:dyDescent="0.15">
      <c r="B18" s="61" t="s">
        <v>38</v>
      </c>
      <c r="C18" s="62">
        <v>18000</v>
      </c>
      <c r="E18" s="58">
        <f>ROUNDDOWN(IF(C18&gt;897900,897900/0.8979+(C18-897900)/0.7958,C18/0.8979),0)</f>
        <v>20046</v>
      </c>
      <c r="G18" s="63">
        <f>ROUNDDOWN(IF(E18&gt;1000000,1000000*0.1021+(E18-1000000)*0.2042,E18*0.1021),0)</f>
        <v>2046</v>
      </c>
    </row>
    <row r="19" spans="1:8" ht="45" customHeight="1" x14ac:dyDescent="0.15">
      <c r="D19" s="55"/>
      <c r="E19" s="64"/>
      <c r="F19" s="55"/>
      <c r="G19" s="64"/>
      <c r="H19" s="54"/>
    </row>
    <row r="20" spans="1:8" ht="18" customHeight="1" x14ac:dyDescent="0.15">
      <c r="A20" s="65" t="s">
        <v>24</v>
      </c>
      <c r="B20" s="37"/>
      <c r="C20" s="37"/>
      <c r="D20" s="38"/>
      <c r="E20" s="39"/>
      <c r="F20" s="38"/>
      <c r="G20" s="37"/>
      <c r="H20" s="37"/>
    </row>
    <row r="21" spans="1:8" ht="18" customHeight="1" x14ac:dyDescent="0.15">
      <c r="A21" s="36" t="s">
        <v>25</v>
      </c>
      <c r="B21" s="37"/>
      <c r="C21" s="37"/>
      <c r="D21" s="38"/>
      <c r="E21" s="39"/>
      <c r="F21" s="38"/>
      <c r="G21" s="37"/>
      <c r="H21" s="37"/>
    </row>
    <row r="22" spans="1:8" ht="16.5" x14ac:dyDescent="0.15">
      <c r="A22" s="29" t="s">
        <v>26</v>
      </c>
      <c r="C22" s="28"/>
      <c r="D22" s="28"/>
      <c r="E22" s="28"/>
      <c r="F22" s="28"/>
      <c r="G22" s="28"/>
      <c r="H22" s="28"/>
    </row>
    <row r="23" spans="1:8" ht="18.75" customHeight="1" x14ac:dyDescent="0.15">
      <c r="C23" s="40" t="s">
        <v>15</v>
      </c>
      <c r="E23" s="40" t="s">
        <v>16</v>
      </c>
      <c r="G23" s="25" t="s">
        <v>17</v>
      </c>
    </row>
    <row r="24" spans="1:8" ht="18.75" customHeight="1" x14ac:dyDescent="0.15">
      <c r="C24" s="41"/>
      <c r="D24" s="42" t="s">
        <v>18</v>
      </c>
      <c r="E24" s="66">
        <f>ROUNDDOWN(C24*0.2042,0)</f>
        <v>0</v>
      </c>
      <c r="F24" s="42" t="s">
        <v>19</v>
      </c>
      <c r="G24" s="67">
        <f>C24-E24</f>
        <v>0</v>
      </c>
      <c r="H24" s="45"/>
    </row>
    <row r="25" spans="1:8" ht="18.75" customHeight="1" x14ac:dyDescent="0.15">
      <c r="B25" s="30"/>
      <c r="C25" s="68"/>
      <c r="D25" s="48"/>
      <c r="E25" s="69"/>
      <c r="F25" s="48"/>
      <c r="G25" s="67"/>
      <c r="H25" s="45"/>
    </row>
    <row r="26" spans="1:8" ht="16.5" customHeight="1" thickBot="1" x14ac:dyDescent="0.2">
      <c r="A26" s="50"/>
      <c r="B26" s="51"/>
      <c r="C26" s="51"/>
      <c r="D26" s="52"/>
      <c r="E26" s="53"/>
      <c r="F26" s="52"/>
      <c r="G26" s="51"/>
      <c r="H26" s="51"/>
    </row>
    <row r="27" spans="1:8" x14ac:dyDescent="0.15">
      <c r="B27" s="54"/>
      <c r="C27" s="54"/>
      <c r="D27" s="55"/>
      <c r="E27" s="56"/>
      <c r="F27" s="55"/>
      <c r="G27" s="54"/>
      <c r="H27" s="54"/>
    </row>
    <row r="28" spans="1:8" ht="16.5" x14ac:dyDescent="0.15">
      <c r="A28" s="29" t="s">
        <v>27</v>
      </c>
      <c r="C28" s="28"/>
      <c r="D28" s="28"/>
      <c r="E28" s="28"/>
      <c r="F28" s="28"/>
      <c r="G28" s="28"/>
      <c r="H28" s="28"/>
    </row>
    <row r="29" spans="1:8" ht="19.5" customHeight="1" x14ac:dyDescent="0.15">
      <c r="C29" s="25" t="s">
        <v>21</v>
      </c>
      <c r="E29" s="40" t="s">
        <v>22</v>
      </c>
      <c r="F29" s="31"/>
      <c r="G29" s="40" t="s">
        <v>16</v>
      </c>
      <c r="H29" s="30"/>
    </row>
    <row r="30" spans="1:8" ht="18" customHeight="1" x14ac:dyDescent="0.15">
      <c r="C30" s="57"/>
      <c r="D30" s="42" t="s">
        <v>23</v>
      </c>
      <c r="E30" s="69">
        <f>ROUNDDOWN(C30/0.7958,0)</f>
        <v>0</v>
      </c>
      <c r="F30" s="42" t="s">
        <v>23</v>
      </c>
      <c r="G30" s="70">
        <f>ROUNDDOWN(E30*0.2042,0)</f>
        <v>0</v>
      </c>
      <c r="H30" s="67"/>
    </row>
    <row r="31" spans="1:8" x14ac:dyDescent="0.15">
      <c r="E31" s="71"/>
      <c r="F31" s="31"/>
      <c r="G31" s="30"/>
      <c r="H31" s="30"/>
    </row>
  </sheetData>
  <customSheetViews>
    <customSheetView guid="{4A30B4B6-91D9-4A68-912E-D8E9427E40CD}" showGridLines="0" topLeftCell="A10">
      <selection activeCell="F21" sqref="F21"/>
      <pageMargins left="0.75" right="0.75" top="0.64" bottom="0.62" header="0.51200000000000001" footer="0.51200000000000001"/>
      <pageSetup paperSize="9" orientation="portrait" horizontalDpi="300" verticalDpi="300" r:id="rId1"/>
      <headerFooter alignWithMargins="0"/>
    </customSheetView>
    <customSheetView guid="{F813DAD5-B9ED-4430-AD62-1C4FB26B1BB9}" showGridLines="0" topLeftCell="A10">
      <selection activeCell="F21" sqref="F21"/>
      <pageMargins left="0.75" right="0.75" top="0.64" bottom="0.62" header="0.51200000000000001" footer="0.51200000000000001"/>
      <pageSetup paperSize="9" orientation="portrait" horizontalDpi="300" verticalDpi="300" r:id="rId2"/>
      <headerFooter alignWithMargins="0"/>
    </customSheetView>
  </customSheetViews>
  <phoneticPr fontId="2"/>
  <pageMargins left="0.75" right="0.75" top="0.64" bottom="0.62" header="0.51200000000000001" footer="0.51200000000000001"/>
  <pageSetup paperSize="9" orientation="portrait" horizontalDpi="300" verticalDpi="300" r:id="rId3"/>
  <headerFooter alignWithMargins="0"/>
  <drawing r:id="rId4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指導実施報告 兼　指導料金請求書</vt:lpstr>
      <vt:lpstr>源泉計算シート</vt:lpstr>
      <vt:lpstr>源泉計算シート!Print_Area</vt:lpstr>
      <vt:lpstr>'指導実施報告 兼　指導料金請求書'!Print_Area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杉野 亜希(sugino-a)</cp:lastModifiedBy>
  <cp:lastPrinted>2026-07-16T08:54:29Z</cp:lastPrinted>
  <dcterms:created xsi:type="dcterms:W3CDTF">2019-02-20T05:59:11Z</dcterms:created>
  <dcterms:modified xsi:type="dcterms:W3CDTF">2026-07-17T00:53:27Z</dcterms:modified>
</cp:coreProperties>
</file>