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5年度\★2.勤務状況自己申告書_本務_特別招聘研究教員&amp;研究教員&amp;専門研究員&amp;研究員\"/>
    </mc:Choice>
  </mc:AlternateContent>
  <xr:revisionPtr revIDLastSave="0" documentId="13_ncr:1_{D0DB5027-E666-4F3E-AF69-B2EFE8CEFFDE}" xr6:coauthVersionLast="36" xr6:coauthVersionMax="36" xr10:uidLastSave="{00000000-0000-0000-0000-000000000000}"/>
  <bookViews>
    <workbookView xWindow="0" yWindow="0" windowWidth="19200" windowHeight="6705" tabRatio="675"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_FilterDatabase" localSheetId="0" hidden="1">'4月'!$E$12:$E$41</definedName>
    <definedName name="_xlnm.Print_Area" localSheetId="6">'10月'!$A$1:$K$61</definedName>
    <definedName name="_xlnm.Print_Area" localSheetId="7">'11月'!$A$1:$K$60</definedName>
    <definedName name="_xlnm.Print_Area" localSheetId="8">'12月'!$A$1:$K$61</definedName>
    <definedName name="_xlnm.Print_Area" localSheetId="9">'1月'!$A$1:$K$60</definedName>
    <definedName name="_xlnm.Print_Area" localSheetId="10">'2月'!$A$1:$K$58</definedName>
    <definedName name="_xlnm.Print_Area" localSheetId="11">'3月'!$A$1:$K$61</definedName>
    <definedName name="_xlnm.Print_Area" localSheetId="0">'4月'!$A$1:$K$60</definedName>
    <definedName name="_xlnm.Print_Area" localSheetId="1">'5月'!$A$1:$K$61</definedName>
    <definedName name="_xlnm.Print_Area" localSheetId="2">'6月'!$A$1:$K$60</definedName>
    <definedName name="_xlnm.Print_Area" localSheetId="3">'7月'!$A$1:$K$61</definedName>
    <definedName name="_xlnm.Print_Area" localSheetId="4">'8月'!$A$1:$K$61</definedName>
    <definedName name="_xlnm.Print_Area" localSheetId="5">'9月'!$A$1:$K$60</definedName>
  </definedNames>
  <calcPr calcId="191029"/>
</workbook>
</file>

<file path=xl/calcChain.xml><?xml version="1.0" encoding="utf-8"?>
<calcChain xmlns="http://schemas.openxmlformats.org/spreadsheetml/2006/main">
  <c r="B37" i="9" l="1"/>
  <c r="E44" i="12" l="1"/>
  <c r="B35" i="11"/>
  <c r="E44" i="10"/>
  <c r="B24" i="10"/>
  <c r="E44" i="9"/>
  <c r="E43" i="8"/>
  <c r="B34" i="8"/>
  <c r="B15" i="8"/>
  <c r="B25" i="7"/>
  <c r="E43" i="6"/>
  <c r="B33" i="6"/>
  <c r="B27" i="6"/>
  <c r="E44" i="5"/>
  <c r="A30" i="5" l="1"/>
  <c r="B30" i="5"/>
  <c r="B23" i="5"/>
  <c r="B26" i="4"/>
  <c r="E43" i="3"/>
  <c r="E44" i="2"/>
  <c r="E43" i="1"/>
  <c r="E42" i="1"/>
  <c r="G6" i="2" l="1"/>
  <c r="G6" i="12"/>
  <c r="G6" i="11"/>
  <c r="G6" i="10"/>
  <c r="G6" i="9"/>
  <c r="G6" i="8"/>
  <c r="G6" i="7"/>
  <c r="G6" i="6"/>
  <c r="G6" i="5"/>
  <c r="G6" i="4"/>
  <c r="G6" i="3"/>
  <c r="G5" i="12"/>
  <c r="G5" i="11"/>
  <c r="G5" i="10"/>
  <c r="G5" i="9"/>
  <c r="G5" i="8"/>
  <c r="G5" i="7"/>
  <c r="G5" i="6"/>
  <c r="G5" i="5"/>
  <c r="G5" i="4"/>
  <c r="G5" i="3"/>
  <c r="G5" i="2"/>
  <c r="E40" i="11" l="1"/>
  <c r="E42" i="3" l="1"/>
  <c r="E41" i="11" l="1"/>
  <c r="E42" i="8"/>
  <c r="E44" i="7"/>
  <c r="E43" i="5"/>
  <c r="E44" i="4"/>
  <c r="E43" i="4"/>
  <c r="E43" i="2"/>
  <c r="E44" i="1"/>
  <c r="E43" i="12" l="1"/>
  <c r="E43" i="10"/>
  <c r="E43" i="9"/>
  <c r="E43" i="7"/>
  <c r="E42" i="6"/>
  <c r="E45" i="2" l="1"/>
  <c r="E45" i="12" l="1"/>
  <c r="E45" i="10"/>
  <c r="E45" i="9"/>
  <c r="E44" i="8"/>
  <c r="E44" i="6"/>
  <c r="E45" i="5"/>
  <c r="E45" i="4"/>
  <c r="E44" i="3"/>
  <c r="A12" i="1" l="1"/>
  <c r="A13" i="1" s="1"/>
  <c r="B12" i="1"/>
  <c r="B13" i="1" l="1"/>
  <c r="A14" i="1"/>
  <c r="A15" i="1" l="1"/>
  <c r="B14" i="1"/>
  <c r="A2" i="12"/>
  <c r="A2" i="11"/>
  <c r="A2" i="10"/>
  <c r="A2" i="9"/>
  <c r="A2" i="8"/>
  <c r="A2" i="7"/>
  <c r="A2" i="6"/>
  <c r="A2" i="5"/>
  <c r="A2" i="4"/>
  <c r="A2" i="3"/>
  <c r="A2" i="2"/>
  <c r="A16" i="1" l="1"/>
  <c r="B15" i="1"/>
  <c r="B16" i="1" l="1"/>
  <c r="A17" i="1"/>
  <c r="A18" i="1" l="1"/>
  <c r="B17" i="1"/>
  <c r="B18" i="1" l="1"/>
  <c r="A19" i="1"/>
  <c r="A20" i="1" l="1"/>
  <c r="B19" i="1"/>
  <c r="A12" i="2"/>
  <c r="B20" i="1" l="1"/>
  <c r="A21" i="1"/>
  <c r="B12" i="2"/>
  <c r="A13" i="2"/>
  <c r="C5" i="12"/>
  <c r="G4" i="12"/>
  <c r="C4" i="12"/>
  <c r="C5" i="11"/>
  <c r="G4" i="11"/>
  <c r="C4" i="11"/>
  <c r="C5" i="10"/>
  <c r="G4" i="10"/>
  <c r="C4" i="10"/>
  <c r="C5" i="9"/>
  <c r="G4" i="9"/>
  <c r="C4" i="9"/>
  <c r="C5" i="8"/>
  <c r="G4" i="8"/>
  <c r="C4" i="8"/>
  <c r="C5" i="7"/>
  <c r="G4" i="7"/>
  <c r="C4" i="7"/>
  <c r="C5" i="6"/>
  <c r="G4" i="6"/>
  <c r="C4" i="6"/>
  <c r="C5" i="5"/>
  <c r="G4" i="5"/>
  <c r="C4" i="5"/>
  <c r="C5" i="4"/>
  <c r="G4" i="4"/>
  <c r="C4" i="4"/>
  <c r="C5" i="3"/>
  <c r="G4" i="3"/>
  <c r="C4" i="3"/>
  <c r="G4" i="2"/>
  <c r="C5" i="2"/>
  <c r="C4" i="2"/>
  <c r="B21" i="1" l="1"/>
  <c r="A22" i="1"/>
  <c r="B13" i="2"/>
  <c r="A14" i="2"/>
  <c r="B22" i="1" l="1"/>
  <c r="A23" i="1"/>
  <c r="C44" i="12"/>
  <c r="C41" i="11"/>
  <c r="C44" i="10"/>
  <c r="C44" i="9"/>
  <c r="C43" i="8"/>
  <c r="C44" i="7"/>
  <c r="C43" i="6"/>
  <c r="C44" i="5"/>
  <c r="C44" i="4"/>
  <c r="C43" i="3"/>
  <c r="A12" i="11"/>
  <c r="B12" i="11" s="1"/>
  <c r="A12" i="12"/>
  <c r="B12" i="12" s="1"/>
  <c r="A12" i="10"/>
  <c r="A12" i="9"/>
  <c r="B12" i="9" s="1"/>
  <c r="A12" i="7"/>
  <c r="B12" i="7" s="1"/>
  <c r="A12" i="5"/>
  <c r="B12" i="5" s="1"/>
  <c r="A12" i="4"/>
  <c r="B12" i="4" s="1"/>
  <c r="A12" i="8"/>
  <c r="A13" i="8" s="1"/>
  <c r="A12" i="6"/>
  <c r="A13" i="6" s="1"/>
  <c r="A12" i="3"/>
  <c r="A13" i="3" s="1"/>
  <c r="C44" i="2"/>
  <c r="C43" i="1"/>
  <c r="A13" i="10" l="1"/>
  <c r="B13" i="10" s="1"/>
  <c r="A24" i="1"/>
  <c r="B23" i="1"/>
  <c r="A13" i="12"/>
  <c r="B13" i="12" s="1"/>
  <c r="A13" i="11"/>
  <c r="B13" i="11" s="1"/>
  <c r="A13" i="9"/>
  <c r="A14" i="9" s="1"/>
  <c r="B14" i="9" s="1"/>
  <c r="A13" i="4"/>
  <c r="B13" i="4" s="1"/>
  <c r="A13" i="7"/>
  <c r="A13" i="5"/>
  <c r="B13" i="8"/>
  <c r="A14" i="8"/>
  <c r="B12" i="8"/>
  <c r="B13" i="6"/>
  <c r="A14" i="6"/>
  <c r="B12" i="6"/>
  <c r="B13" i="3"/>
  <c r="A14" i="3"/>
  <c r="B12" i="3"/>
  <c r="A14" i="10" l="1"/>
  <c r="B14" i="10" s="1"/>
  <c r="A15" i="8"/>
  <c r="B24" i="1"/>
  <c r="A25" i="1"/>
  <c r="B13" i="9"/>
  <c r="A14" i="12"/>
  <c r="B14" i="12" s="1"/>
  <c r="A14" i="11"/>
  <c r="B14" i="11" s="1"/>
  <c r="A15" i="9"/>
  <c r="B15" i="9" s="1"/>
  <c r="A14" i="4"/>
  <c r="B14" i="4" s="1"/>
  <c r="A14" i="7"/>
  <c r="B13" i="7"/>
  <c r="A14" i="5"/>
  <c r="B13" i="5"/>
  <c r="A15" i="6"/>
  <c r="B14" i="6"/>
  <c r="A15" i="3"/>
  <c r="B14" i="3"/>
  <c r="A15" i="2"/>
  <c r="A15" i="10" l="1"/>
  <c r="B15" i="10" s="1"/>
  <c r="A26" i="1"/>
  <c r="B25" i="1"/>
  <c r="A15" i="12"/>
  <c r="B15" i="12" s="1"/>
  <c r="A15" i="11"/>
  <c r="B15" i="11" s="1"/>
  <c r="A16" i="9"/>
  <c r="B16" i="9" s="1"/>
  <c r="A15" i="4"/>
  <c r="A16" i="4" s="1"/>
  <c r="B14" i="7"/>
  <c r="A15" i="7"/>
  <c r="B14" i="5"/>
  <c r="A15" i="5"/>
  <c r="A16" i="8"/>
  <c r="B15" i="6"/>
  <c r="A16" i="6"/>
  <c r="B15" i="3"/>
  <c r="A16" i="3"/>
  <c r="A16" i="2"/>
  <c r="A16" i="10" l="1"/>
  <c r="B16" i="10" s="1"/>
  <c r="B26" i="1"/>
  <c r="A27" i="1"/>
  <c r="A16" i="12"/>
  <c r="A17" i="12" s="1"/>
  <c r="A16" i="11"/>
  <c r="A17" i="11" s="1"/>
  <c r="A17" i="9"/>
  <c r="A18" i="9" s="1"/>
  <c r="B15" i="4"/>
  <c r="A16" i="7"/>
  <c r="B15" i="7"/>
  <c r="A16" i="5"/>
  <c r="B15" i="5"/>
  <c r="B16" i="4"/>
  <c r="A17" i="4"/>
  <c r="B16" i="8"/>
  <c r="A17" i="8"/>
  <c r="A17" i="6"/>
  <c r="B16" i="6"/>
  <c r="A17" i="3"/>
  <c r="B16" i="3"/>
  <c r="A17" i="2"/>
  <c r="B16" i="11" l="1"/>
  <c r="A17" i="10"/>
  <c r="A28" i="1"/>
  <c r="B27" i="1"/>
  <c r="B16" i="12"/>
  <c r="B17" i="9"/>
  <c r="B17" i="11"/>
  <c r="A18" i="11"/>
  <c r="B17" i="12"/>
  <c r="A18" i="12"/>
  <c r="B18" i="9"/>
  <c r="A19" i="9"/>
  <c r="B16" i="7"/>
  <c r="A17" i="7"/>
  <c r="B16" i="5"/>
  <c r="A17" i="5"/>
  <c r="B17" i="4"/>
  <c r="A18" i="4"/>
  <c r="B17" i="8"/>
  <c r="A18" i="8"/>
  <c r="B17" i="6"/>
  <c r="A18" i="6"/>
  <c r="B17" i="3"/>
  <c r="A18" i="3"/>
  <c r="A18" i="2"/>
  <c r="B17" i="10" l="1"/>
  <c r="A18" i="10"/>
  <c r="B28" i="1"/>
  <c r="A29" i="1"/>
  <c r="B18" i="11"/>
  <c r="A19" i="11"/>
  <c r="B18" i="12"/>
  <c r="A19" i="12"/>
  <c r="A20" i="9"/>
  <c r="B19" i="9"/>
  <c r="A18" i="7"/>
  <c r="B17" i="7"/>
  <c r="A18" i="5"/>
  <c r="B17" i="5"/>
  <c r="B18" i="4"/>
  <c r="A19" i="4"/>
  <c r="A19" i="8"/>
  <c r="B18" i="8"/>
  <c r="A19" i="6"/>
  <c r="B18" i="6"/>
  <c r="A19" i="3"/>
  <c r="B18" i="3"/>
  <c r="A19" i="2"/>
  <c r="B18" i="2"/>
  <c r="A19" i="10" l="1"/>
  <c r="B19" i="10" s="1"/>
  <c r="B18" i="10"/>
  <c r="B29" i="1"/>
  <c r="A30" i="1"/>
  <c r="B19" i="11"/>
  <c r="A20" i="11"/>
  <c r="A20" i="12"/>
  <c r="B19" i="12"/>
  <c r="B20" i="9"/>
  <c r="A21" i="9"/>
  <c r="B18" i="7"/>
  <c r="A19" i="7"/>
  <c r="B18" i="5"/>
  <c r="A19" i="5"/>
  <c r="B19" i="4"/>
  <c r="A20" i="4"/>
  <c r="B19" i="8"/>
  <c r="A20" i="8"/>
  <c r="B19" i="6"/>
  <c r="A20" i="6"/>
  <c r="B19" i="3"/>
  <c r="A20" i="3"/>
  <c r="B19" i="2"/>
  <c r="A20" i="2"/>
  <c r="A20" i="10" l="1"/>
  <c r="B30" i="1"/>
  <c r="A31" i="1"/>
  <c r="B20" i="11"/>
  <c r="A21" i="11"/>
  <c r="B20" i="12"/>
  <c r="A21" i="12"/>
  <c r="A22" i="9"/>
  <c r="B21" i="9"/>
  <c r="A20" i="7"/>
  <c r="B20" i="7" s="1"/>
  <c r="B19" i="7"/>
  <c r="A20" i="5"/>
  <c r="B20" i="5" s="1"/>
  <c r="B19" i="5"/>
  <c r="B20" i="4"/>
  <c r="A21" i="4"/>
  <c r="A21" i="8"/>
  <c r="B20" i="8"/>
  <c r="A21" i="6"/>
  <c r="B20" i="6"/>
  <c r="A21" i="3"/>
  <c r="B20" i="3"/>
  <c r="A21" i="2"/>
  <c r="B20" i="2"/>
  <c r="B20" i="10" l="1"/>
  <c r="A21" i="10"/>
  <c r="A32" i="1"/>
  <c r="B31" i="1"/>
  <c r="B21" i="11"/>
  <c r="A22" i="11"/>
  <c r="B21" i="12"/>
  <c r="A22" i="12"/>
  <c r="B22" i="9"/>
  <c r="A23" i="9"/>
  <c r="A21" i="7"/>
  <c r="B21" i="7" s="1"/>
  <c r="A21" i="5"/>
  <c r="B21" i="4"/>
  <c r="A22" i="4"/>
  <c r="B21" i="8"/>
  <c r="A22" i="8"/>
  <c r="B21" i="6"/>
  <c r="A22" i="6"/>
  <c r="B21" i="3"/>
  <c r="A22" i="3"/>
  <c r="B21" i="2"/>
  <c r="A22" i="2"/>
  <c r="B21" i="10" l="1"/>
  <c r="A22" i="10"/>
  <c r="B32" i="1"/>
  <c r="A33" i="1"/>
  <c r="A22" i="5"/>
  <c r="B21" i="5"/>
  <c r="A23" i="11"/>
  <c r="B23" i="11" s="1"/>
  <c r="B22" i="12"/>
  <c r="A23" i="12"/>
  <c r="A24" i="9"/>
  <c r="B23" i="9"/>
  <c r="A22" i="7"/>
  <c r="B22" i="4"/>
  <c r="A23" i="4"/>
  <c r="B22" i="8"/>
  <c r="A23" i="8"/>
  <c r="A23" i="6"/>
  <c r="B22" i="6"/>
  <c r="A23" i="3"/>
  <c r="B22" i="3"/>
  <c r="A23" i="2"/>
  <c r="B22" i="2"/>
  <c r="A23" i="5" l="1"/>
  <c r="B22" i="10"/>
  <c r="A23" i="10"/>
  <c r="B33" i="1"/>
  <c r="A34" i="1"/>
  <c r="A24" i="11"/>
  <c r="B24" i="11" s="1"/>
  <c r="A24" i="12"/>
  <c r="B23" i="12"/>
  <c r="B24" i="9"/>
  <c r="A25" i="9"/>
  <c r="B22" i="7"/>
  <c r="A23" i="7"/>
  <c r="B23" i="4"/>
  <c r="A24" i="4"/>
  <c r="B23" i="8"/>
  <c r="A24" i="8"/>
  <c r="B23" i="6"/>
  <c r="A24" i="6"/>
  <c r="B23" i="3"/>
  <c r="A24" i="3"/>
  <c r="B23" i="2"/>
  <c r="A24" i="2"/>
  <c r="A24" i="10" l="1"/>
  <c r="B34" i="1"/>
  <c r="A35" i="1"/>
  <c r="A25" i="11"/>
  <c r="B24" i="12"/>
  <c r="A25" i="12"/>
  <c r="A26" i="9"/>
  <c r="B25" i="9"/>
  <c r="A24" i="7"/>
  <c r="A25" i="7" s="1"/>
  <c r="B23" i="7"/>
  <c r="A24" i="5"/>
  <c r="B24" i="5" s="1"/>
  <c r="B24" i="4"/>
  <c r="A25" i="4"/>
  <c r="A26" i="4" s="1"/>
  <c r="A25" i="8"/>
  <c r="B24" i="8"/>
  <c r="A25" i="6"/>
  <c r="B24" i="6"/>
  <c r="A25" i="3"/>
  <c r="B24" i="3"/>
  <c r="A25" i="2"/>
  <c r="B24" i="2"/>
  <c r="A25" i="10" l="1"/>
  <c r="A36" i="1"/>
  <c r="B35" i="1"/>
  <c r="B25" i="11"/>
  <c r="A26" i="11"/>
  <c r="B25" i="12"/>
  <c r="A26" i="12"/>
  <c r="B26" i="9"/>
  <c r="A27" i="9"/>
  <c r="A25" i="5"/>
  <c r="B25" i="5" s="1"/>
  <c r="B25" i="4"/>
  <c r="B25" i="8"/>
  <c r="A26" i="8"/>
  <c r="B25" i="6"/>
  <c r="A26" i="6"/>
  <c r="A27" i="6" s="1"/>
  <c r="B25" i="3"/>
  <c r="A26" i="3"/>
  <c r="B25" i="2"/>
  <c r="A26" i="2"/>
  <c r="A26" i="5" l="1"/>
  <c r="B26" i="5" s="1"/>
  <c r="A26" i="10"/>
  <c r="B25" i="10"/>
  <c r="B36" i="1"/>
  <c r="A37" i="1"/>
  <c r="A28" i="6"/>
  <c r="A27" i="5"/>
  <c r="B27" i="5" s="1"/>
  <c r="B26" i="11"/>
  <c r="A27" i="11"/>
  <c r="B26" i="12"/>
  <c r="A27" i="12"/>
  <c r="A28" i="9"/>
  <c r="B27" i="9"/>
  <c r="A26" i="7"/>
  <c r="A27" i="4"/>
  <c r="B26" i="8"/>
  <c r="A27" i="8"/>
  <c r="A27" i="3"/>
  <c r="B26" i="3"/>
  <c r="A27" i="2"/>
  <c r="B26" i="2"/>
  <c r="B26" i="10" l="1"/>
  <c r="A27" i="10"/>
  <c r="A38" i="1"/>
  <c r="B37" i="1"/>
  <c r="B28" i="6"/>
  <c r="A29" i="6"/>
  <c r="B29" i="6" s="1"/>
  <c r="B27" i="11"/>
  <c r="A28" i="11"/>
  <c r="A28" i="12"/>
  <c r="B27" i="12"/>
  <c r="B28" i="9"/>
  <c r="A29" i="9"/>
  <c r="B26" i="7"/>
  <c r="A27" i="7"/>
  <c r="B27" i="4"/>
  <c r="A28" i="4"/>
  <c r="B28" i="4" s="1"/>
  <c r="B27" i="8"/>
  <c r="A28" i="8"/>
  <c r="B27" i="3"/>
  <c r="A28" i="3"/>
  <c r="B27" i="2"/>
  <c r="A28" i="2"/>
  <c r="A28" i="10" l="1"/>
  <c r="B27" i="10"/>
  <c r="B38" i="1"/>
  <c r="A39" i="1"/>
  <c r="B39" i="1" s="1"/>
  <c r="A30" i="6"/>
  <c r="B30" i="6" s="1"/>
  <c r="B28" i="11"/>
  <c r="A29" i="11"/>
  <c r="B28" i="12"/>
  <c r="A29" i="12"/>
  <c r="A30" i="9"/>
  <c r="B29" i="9"/>
  <c r="A28" i="7"/>
  <c r="B27" i="7"/>
  <c r="A28" i="5"/>
  <c r="B28" i="5" s="1"/>
  <c r="A29" i="4"/>
  <c r="B29" i="4" s="1"/>
  <c r="A29" i="8"/>
  <c r="B28" i="8"/>
  <c r="A29" i="3"/>
  <c r="B28" i="3"/>
  <c r="A29" i="2"/>
  <c r="B28" i="2"/>
  <c r="B28" i="10" l="1"/>
  <c r="A29" i="10"/>
  <c r="A40" i="1"/>
  <c r="A41" i="1" s="1"/>
  <c r="B41" i="1" s="1"/>
  <c r="A31" i="6"/>
  <c r="B31" i="6" s="1"/>
  <c r="B29" i="11"/>
  <c r="A30" i="11"/>
  <c r="B29" i="12"/>
  <c r="A30" i="12"/>
  <c r="A31" i="12" s="1"/>
  <c r="B30" i="9"/>
  <c r="A31" i="9"/>
  <c r="B28" i="7"/>
  <c r="A29" i="7"/>
  <c r="A29" i="5"/>
  <c r="B29" i="5" s="1"/>
  <c r="A30" i="4"/>
  <c r="B29" i="8"/>
  <c r="A30" i="8"/>
  <c r="B29" i="3"/>
  <c r="A30" i="3"/>
  <c r="B29" i="2"/>
  <c r="A30" i="2"/>
  <c r="A30" i="10" l="1"/>
  <c r="B29" i="10"/>
  <c r="A32" i="6"/>
  <c r="B32" i="6" s="1"/>
  <c r="B30" i="11"/>
  <c r="A31" i="11"/>
  <c r="B30" i="12"/>
  <c r="A32" i="9"/>
  <c r="B31" i="9"/>
  <c r="A30" i="7"/>
  <c r="B29" i="7"/>
  <c r="B30" i="4"/>
  <c r="A31" i="4"/>
  <c r="A31" i="8"/>
  <c r="B30" i="8"/>
  <c r="A31" i="3"/>
  <c r="B30" i="3"/>
  <c r="A31" i="2"/>
  <c r="B30" i="2"/>
  <c r="B30" i="10" l="1"/>
  <c r="A31" i="10"/>
  <c r="A33" i="6"/>
  <c r="B31" i="11"/>
  <c r="A32" i="11"/>
  <c r="A32" i="12"/>
  <c r="B32" i="12" s="1"/>
  <c r="B32" i="9"/>
  <c r="A33" i="9"/>
  <c r="B30" i="7"/>
  <c r="A31" i="7"/>
  <c r="A31" i="5"/>
  <c r="B31" i="4"/>
  <c r="A32" i="4"/>
  <c r="B31" i="8"/>
  <c r="A32" i="8"/>
  <c r="B31" i="3"/>
  <c r="A32" i="3"/>
  <c r="B31" i="2"/>
  <c r="A32" i="2"/>
  <c r="A32" i="10" l="1"/>
  <c r="B31" i="10"/>
  <c r="A34" i="6"/>
  <c r="B32" i="11"/>
  <c r="A33" i="11"/>
  <c r="A33" i="12"/>
  <c r="A34" i="9"/>
  <c r="B34" i="9" s="1"/>
  <c r="B33" i="9"/>
  <c r="A32" i="7"/>
  <c r="A33" i="7" s="1"/>
  <c r="B33" i="7" s="1"/>
  <c r="B31" i="7"/>
  <c r="A32" i="5"/>
  <c r="B31" i="5"/>
  <c r="A33" i="4"/>
  <c r="B33" i="4" s="1"/>
  <c r="B32" i="8"/>
  <c r="A33" i="8"/>
  <c r="A33" i="3"/>
  <c r="B32" i="3"/>
  <c r="A33" i="2"/>
  <c r="B32" i="2"/>
  <c r="B32" i="10" l="1"/>
  <c r="A33" i="10"/>
  <c r="B33" i="11"/>
  <c r="A34" i="11"/>
  <c r="A34" i="12"/>
  <c r="B33" i="12"/>
  <c r="A35" i="9"/>
  <c r="B32" i="7"/>
  <c r="B32" i="5"/>
  <c r="A33" i="5"/>
  <c r="A34" i="4"/>
  <c r="B34" i="4" s="1"/>
  <c r="B33" i="8"/>
  <c r="A34" i="8"/>
  <c r="B33" i="3"/>
  <c r="A34" i="3"/>
  <c r="B33" i="2"/>
  <c r="A34" i="2"/>
  <c r="A35" i="11" l="1"/>
  <c r="A34" i="10"/>
  <c r="B33" i="10"/>
  <c r="B34" i="12"/>
  <c r="A35" i="12"/>
  <c r="A36" i="9"/>
  <c r="B35" i="9"/>
  <c r="A34" i="7"/>
  <c r="A34" i="5"/>
  <c r="B33" i="5"/>
  <c r="A35" i="4"/>
  <c r="B35" i="4" s="1"/>
  <c r="A35" i="8"/>
  <c r="A35" i="6"/>
  <c r="A35" i="3"/>
  <c r="B34" i="3"/>
  <c r="A35" i="2"/>
  <c r="B34" i="2"/>
  <c r="B34" i="10" l="1"/>
  <c r="A35" i="10"/>
  <c r="A36" i="11"/>
  <c r="B35" i="12"/>
  <c r="A36" i="12"/>
  <c r="B36" i="9"/>
  <c r="A37" i="9"/>
  <c r="A38" i="9" s="1"/>
  <c r="B34" i="7"/>
  <c r="A35" i="7"/>
  <c r="B34" i="5"/>
  <c r="A35" i="5"/>
  <c r="A36" i="4"/>
  <c r="A36" i="8"/>
  <c r="B35" i="6"/>
  <c r="A36" i="6"/>
  <c r="B35" i="3"/>
  <c r="A36" i="3"/>
  <c r="B35" i="2"/>
  <c r="A36" i="2"/>
  <c r="A37" i="11" l="1"/>
  <c r="A38" i="11" s="1"/>
  <c r="A39" i="11" s="1"/>
  <c r="A36" i="10"/>
  <c r="B35" i="10"/>
  <c r="A39" i="9"/>
  <c r="B39" i="9" s="1"/>
  <c r="B38" i="9"/>
  <c r="B36" i="11"/>
  <c r="B36" i="12"/>
  <c r="A37" i="12"/>
  <c r="A36" i="7"/>
  <c r="B35" i="7"/>
  <c r="A36" i="5"/>
  <c r="B35" i="5"/>
  <c r="B36" i="4"/>
  <c r="A37" i="4"/>
  <c r="A37" i="8"/>
  <c r="B36" i="8"/>
  <c r="A37" i="6"/>
  <c r="B36" i="6"/>
  <c r="A37" i="3"/>
  <c r="B36" i="3"/>
  <c r="A37" i="2"/>
  <c r="B36" i="2"/>
  <c r="B38" i="11" l="1"/>
  <c r="A40" i="9"/>
  <c r="B40" i="9" s="1"/>
  <c r="B36" i="10"/>
  <c r="A37" i="10"/>
  <c r="B37" i="11"/>
  <c r="B37" i="12"/>
  <c r="A38" i="12"/>
  <c r="B36" i="7"/>
  <c r="A37" i="7"/>
  <c r="B36" i="5"/>
  <c r="A37" i="5"/>
  <c r="B37" i="4"/>
  <c r="A38" i="4"/>
  <c r="B37" i="8"/>
  <c r="A38" i="8"/>
  <c r="B37" i="6"/>
  <c r="A38" i="6"/>
  <c r="B37" i="3"/>
  <c r="A38" i="3"/>
  <c r="B37" i="2"/>
  <c r="A38" i="2"/>
  <c r="A38" i="10" l="1"/>
  <c r="B37" i="10"/>
  <c r="A41" i="9"/>
  <c r="B39" i="11"/>
  <c r="B38" i="12"/>
  <c r="A39" i="12"/>
  <c r="A38" i="7"/>
  <c r="B37" i="7"/>
  <c r="A38" i="5"/>
  <c r="B37" i="5"/>
  <c r="B38" i="4"/>
  <c r="A39" i="4"/>
  <c r="B38" i="8"/>
  <c r="A39" i="8"/>
  <c r="A39" i="6"/>
  <c r="B38" i="6"/>
  <c r="A39" i="3"/>
  <c r="B38" i="3"/>
  <c r="A39" i="2"/>
  <c r="B38" i="2"/>
  <c r="B41" i="9" l="1"/>
  <c r="A42" i="9"/>
  <c r="B42" i="9" s="1"/>
  <c r="B38" i="10"/>
  <c r="A39" i="10"/>
  <c r="B39" i="12"/>
  <c r="A40" i="12"/>
  <c r="B38" i="7"/>
  <c r="A39" i="7"/>
  <c r="B38" i="5"/>
  <c r="A39" i="5"/>
  <c r="B39" i="4"/>
  <c r="A40" i="4"/>
  <c r="B39" i="8"/>
  <c r="A40" i="8"/>
  <c r="B39" i="6"/>
  <c r="A40" i="6"/>
  <c r="B39" i="3"/>
  <c r="A40" i="3"/>
  <c r="B39" i="2"/>
  <c r="A40" i="2"/>
  <c r="B39" i="10" l="1"/>
  <c r="A40" i="10"/>
  <c r="B40" i="12"/>
  <c r="A41" i="12"/>
  <c r="A40" i="7"/>
  <c r="B39" i="7"/>
  <c r="A40" i="5"/>
  <c r="B39" i="5"/>
  <c r="B40" i="4"/>
  <c r="A41" i="4"/>
  <c r="A41" i="8"/>
  <c r="B41" i="8" s="1"/>
  <c r="B40" i="8"/>
  <c r="A41" i="6"/>
  <c r="B41" i="6" s="1"/>
  <c r="B40" i="6"/>
  <c r="A41" i="3"/>
  <c r="B41" i="3" s="1"/>
  <c r="B40" i="3"/>
  <c r="A41" i="2"/>
  <c r="B40" i="2"/>
  <c r="B40" i="10" l="1"/>
  <c r="A41" i="10"/>
  <c r="B41" i="12"/>
  <c r="A42" i="12"/>
  <c r="B42" i="12" s="1"/>
  <c r="B40" i="7"/>
  <c r="A41" i="7"/>
  <c r="B40" i="5"/>
  <c r="A41" i="5"/>
  <c r="B41" i="4"/>
  <c r="A42" i="4"/>
  <c r="B42" i="4" s="1"/>
  <c r="B41" i="2"/>
  <c r="A42" i="2"/>
  <c r="B42" i="2" s="1"/>
  <c r="A42" i="10" l="1"/>
  <c r="B42" i="10" s="1"/>
  <c r="B41" i="10"/>
  <c r="A42" i="7"/>
  <c r="B42" i="7" s="1"/>
  <c r="B41" i="7"/>
  <c r="A42" i="5"/>
  <c r="B42" i="5" s="1"/>
  <c r="B41" i="5"/>
  <c r="E42" i="11" l="1"/>
  <c r="E4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25EC7B6C-8212-47B7-83B6-8A33725B6CE1}">
      <text>
        <r>
          <rPr>
            <b/>
            <sz val="10"/>
            <color indexed="81"/>
            <rFont val="ＭＳ Ｐゴシック"/>
            <family val="3"/>
            <charset val="128"/>
          </rPr>
          <t>4月シートの黄色枠内を入力すると、
5月～3月まで自動表示されます</t>
        </r>
      </text>
    </comment>
    <comment ref="E5" authorId="1" shapeId="0" xr:uid="{9D08A19A-EE24-4E1E-A728-8C6524124CBD}">
      <text>
        <r>
          <rPr>
            <b/>
            <sz val="9"/>
            <color indexed="10"/>
            <rFont val="MS P ゴシック"/>
            <family val="3"/>
            <charset val="128"/>
          </rPr>
          <t>氏名の記入は必須
但し確認用押印及び署名（サイン）は不要</t>
        </r>
      </text>
    </comment>
    <comment ref="E6" authorId="0" shapeId="0" xr:uid="{696E1631-7D5F-46C4-946F-2FE8E656D01C}">
      <text>
        <r>
          <rPr>
            <b/>
            <sz val="10"/>
            <color indexed="10"/>
            <rFont val="MS P ゴシック"/>
            <family val="3"/>
            <charset val="128"/>
          </rPr>
          <t>氏名の記入は必須
但し確認用押印及び署名（サイン）は不要</t>
        </r>
      </text>
    </comment>
    <comment ref="E12" authorId="2" shapeId="0" xr:uid="{00000000-0006-0000-0000-000001000000}">
      <text>
        <r>
          <rPr>
            <sz val="9"/>
            <color indexed="81"/>
            <rFont val="ＭＳ Ｐゴシック"/>
            <family val="3"/>
            <charset val="128"/>
          </rPr>
          <t>休日にやむなく出勤される場合は、
振替休日を取得してください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8A9B259-9303-47BE-884A-1C6194A10D0C}">
      <text>
        <r>
          <rPr>
            <b/>
            <sz val="10"/>
            <color indexed="81"/>
            <rFont val="ＭＳ Ｐゴシック"/>
            <family val="3"/>
            <charset val="128"/>
          </rPr>
          <t>4月シートの黄色枠内を入力すると、
5月～3月まで自動表示されます</t>
        </r>
      </text>
    </comment>
    <comment ref="E12" authorId="1" shapeId="0" xr:uid="{5171496F-FD27-4B00-BB7D-D82307F5F1C6}">
      <text>
        <r>
          <rPr>
            <sz val="9"/>
            <color indexed="81"/>
            <rFont val="ＭＳ Ｐゴシック"/>
            <family val="3"/>
            <charset val="128"/>
          </rPr>
          <t>休日にやむなく出勤される場合は、
振替休日を取得してください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D43A826A-9A7E-4FCB-B151-8783A28B8EF0}">
      <text>
        <r>
          <rPr>
            <b/>
            <sz val="10"/>
            <color indexed="81"/>
            <rFont val="ＭＳ Ｐゴシック"/>
            <family val="3"/>
            <charset val="128"/>
          </rPr>
          <t>4月シートの黄色枠内を入力すると、
5月～3月まで自動表示されます</t>
        </r>
      </text>
    </comment>
    <comment ref="E12" authorId="1" shapeId="0" xr:uid="{60AE79F0-0158-48B8-B414-EE2D42BF43CF}">
      <text>
        <r>
          <rPr>
            <sz val="9"/>
            <color indexed="81"/>
            <rFont val="ＭＳ Ｐゴシック"/>
            <family val="3"/>
            <charset val="128"/>
          </rPr>
          <t>休日にやむなく出勤される場合は、
振替休日を取得してください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BDE897B-477A-4A12-A58D-D870044EB541}">
      <text>
        <r>
          <rPr>
            <b/>
            <sz val="10"/>
            <color indexed="81"/>
            <rFont val="ＭＳ Ｐゴシック"/>
            <family val="3"/>
            <charset val="128"/>
          </rPr>
          <t>4月シートの黄色枠内を入力すると、
5月～3月まで自動表示されます</t>
        </r>
      </text>
    </comment>
    <comment ref="E12" authorId="1" shapeId="0" xr:uid="{BEFC91FC-1877-44E1-9F02-0CB0995DF779}">
      <text>
        <r>
          <rPr>
            <sz val="9"/>
            <color indexed="81"/>
            <rFont val="ＭＳ Ｐゴシック"/>
            <family val="3"/>
            <charset val="128"/>
          </rPr>
          <t>休日にやむなく出勤される場合は、
振替休日を取得してください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8796298D-1F14-479A-955E-79110FC6D8AF}">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1EBE2B2E-0009-40D0-BFEF-9F22D9811E12}">
      <text>
        <r>
          <rPr>
            <b/>
            <sz val="10"/>
            <color indexed="81"/>
            <rFont val="ＭＳ Ｐゴシック"/>
            <family val="3"/>
            <charset val="128"/>
          </rPr>
          <t>4月シートの黄色枠内を入力すると、
5月～3月まで自動表示されます</t>
        </r>
      </text>
    </comment>
    <comment ref="E12" authorId="1" shapeId="0" xr:uid="{DA91BA10-F8F3-4976-AEED-A38736C79F03}">
      <text>
        <r>
          <rPr>
            <sz val="9"/>
            <color indexed="81"/>
            <rFont val="ＭＳ Ｐゴシック"/>
            <family val="3"/>
            <charset val="128"/>
          </rPr>
          <t>休日にやむなく出勤される場合は、
振替休日を取得してください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52F54F2-330D-460F-B31C-0C2779FBDA84}">
      <text>
        <r>
          <rPr>
            <b/>
            <sz val="10"/>
            <color indexed="81"/>
            <rFont val="ＭＳ Ｐゴシック"/>
            <family val="3"/>
            <charset val="128"/>
          </rPr>
          <t>4月シートの黄色枠内を入力すると、
5月～3月まで自動表示されます</t>
        </r>
      </text>
    </comment>
    <comment ref="E12" authorId="1" shapeId="0" xr:uid="{812AB07D-646A-4798-8912-39965DDA8920}">
      <text>
        <r>
          <rPr>
            <sz val="9"/>
            <color indexed="81"/>
            <rFont val="ＭＳ Ｐゴシック"/>
            <family val="3"/>
            <charset val="128"/>
          </rPr>
          <t>休日にやむなく出勤される場合は、
振替休日を取得してください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64E8502-DC35-4A7A-B0B0-1314637E5909}">
      <text>
        <r>
          <rPr>
            <b/>
            <sz val="10"/>
            <color indexed="81"/>
            <rFont val="ＭＳ Ｐゴシック"/>
            <family val="3"/>
            <charset val="128"/>
          </rPr>
          <t>4月シートの黄色枠内を入力すると、
5月～3月まで自動表示されます</t>
        </r>
      </text>
    </comment>
    <comment ref="E12" authorId="1" shapeId="0" xr:uid="{F1A025C1-C7B1-4347-902A-62E835E4D0D0}">
      <text>
        <r>
          <rPr>
            <sz val="9"/>
            <color indexed="81"/>
            <rFont val="ＭＳ Ｐゴシック"/>
            <family val="3"/>
            <charset val="128"/>
          </rPr>
          <t>休日にやむなく出勤される場合は、
振替休日を取得してください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CA0D408-7830-4D13-99B8-6ACAEBE159B3}">
      <text>
        <r>
          <rPr>
            <b/>
            <sz val="10"/>
            <color indexed="81"/>
            <rFont val="ＭＳ Ｐゴシック"/>
            <family val="3"/>
            <charset val="128"/>
          </rPr>
          <t>4月シートの黄色枠内を入力すると、
5月～3月まで自動表示されます</t>
        </r>
      </text>
    </comment>
    <comment ref="E12" authorId="1" shapeId="0" xr:uid="{E17D3C7A-A66C-4096-BB94-76AF12BC2286}">
      <text>
        <r>
          <rPr>
            <sz val="9"/>
            <color indexed="81"/>
            <rFont val="ＭＳ Ｐゴシック"/>
            <family val="3"/>
            <charset val="128"/>
          </rPr>
          <t>休日にやむなく出勤される場合は、
振替休日を取得してください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02D3286-1651-46E5-9358-E5E748B3DEE6}">
      <text>
        <r>
          <rPr>
            <b/>
            <sz val="10"/>
            <color indexed="81"/>
            <rFont val="ＭＳ Ｐゴシック"/>
            <family val="3"/>
            <charset val="128"/>
          </rPr>
          <t>4月シートの黄色枠内を入力すると、
5月～3月まで自動表示されます</t>
        </r>
      </text>
    </comment>
    <comment ref="E12" authorId="1" shapeId="0" xr:uid="{C21FB7F2-4031-4C61-B0E4-595727BE8694}">
      <text>
        <r>
          <rPr>
            <sz val="9"/>
            <color indexed="81"/>
            <rFont val="ＭＳ Ｐゴシック"/>
            <family val="3"/>
            <charset val="128"/>
          </rPr>
          <t>休日にやむなく出勤される場合は、
振替休日を取得してください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C85BA93-D1C4-451C-868C-BCE63110C150}">
      <text>
        <r>
          <rPr>
            <b/>
            <sz val="10"/>
            <color indexed="81"/>
            <rFont val="ＭＳ Ｐゴシック"/>
            <family val="3"/>
            <charset val="128"/>
          </rPr>
          <t>4月シートの黄色枠内を入力すると、
5月～3月まで自動表示されます</t>
        </r>
      </text>
    </comment>
    <comment ref="E12" authorId="1" shapeId="0" xr:uid="{97BC455B-CF0C-4970-80AF-B72EA274D38F}">
      <text>
        <r>
          <rPr>
            <sz val="9"/>
            <color indexed="81"/>
            <rFont val="ＭＳ Ｐゴシック"/>
            <family val="3"/>
            <charset val="128"/>
          </rPr>
          <t>休日にやむなく出勤される場合は、
振替休日を取得してください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BB5811FF-A156-410D-A81C-3DEB7E6B13EC}">
      <text>
        <r>
          <rPr>
            <b/>
            <sz val="10"/>
            <color indexed="81"/>
            <rFont val="ＭＳ Ｐゴシック"/>
            <family val="3"/>
            <charset val="128"/>
          </rPr>
          <t>4月シートの黄色枠内を入力すると、
5月～3月まで自動表示されます</t>
        </r>
      </text>
    </comment>
    <comment ref="E12" authorId="1" shapeId="0" xr:uid="{5ED9C82B-83F6-4642-A5D6-CC34E43AA054}">
      <text>
        <r>
          <rPr>
            <sz val="9"/>
            <color indexed="81"/>
            <rFont val="ＭＳ Ｐゴシック"/>
            <family val="3"/>
            <charset val="128"/>
          </rPr>
          <t>休日にやむなく出勤される場合は、
振替休日を取得してください</t>
        </r>
      </text>
    </comment>
  </commentList>
</comments>
</file>

<file path=xl/sharedStrings.xml><?xml version="1.0" encoding="utf-8"?>
<sst xmlns="http://schemas.openxmlformats.org/spreadsheetml/2006/main" count="536" uniqueCount="45">
  <si>
    <t>日</t>
    <rPh sb="0" eb="1">
      <t>ニチ</t>
    </rPh>
    <phoneticPr fontId="2"/>
  </si>
  <si>
    <t>曜</t>
    <rPh sb="0" eb="1">
      <t>ヨウ</t>
    </rPh>
    <phoneticPr fontId="2"/>
  </si>
  <si>
    <t>休暇取得
（休日以外）</t>
    <rPh sb="0" eb="2">
      <t>キュウカ</t>
    </rPh>
    <rPh sb="2" eb="4">
      <t>シュトク</t>
    </rPh>
    <rPh sb="6" eb="8">
      <t>キュウジツ</t>
    </rPh>
    <rPh sb="8" eb="10">
      <t>イガイ</t>
    </rPh>
    <phoneticPr fontId="2"/>
  </si>
  <si>
    <t>年休残日数</t>
    <rPh sb="0" eb="2">
      <t>ネンキュウ</t>
    </rPh>
    <rPh sb="2" eb="3">
      <t>ザン</t>
    </rPh>
    <rPh sb="3" eb="5">
      <t>ニッスウ</t>
    </rPh>
    <phoneticPr fontId="2"/>
  </si>
  <si>
    <t>日</t>
    <rPh sb="0" eb="1">
      <t>ヒ</t>
    </rPh>
    <phoneticPr fontId="2"/>
  </si>
  <si>
    <t>所　属</t>
    <phoneticPr fontId="2"/>
  </si>
  <si>
    <t>教職員番号</t>
    <rPh sb="0" eb="3">
      <t>キョウショクイン</t>
    </rPh>
    <rPh sb="3" eb="5">
      <t>バンゴウ</t>
    </rPh>
    <phoneticPr fontId="2"/>
  </si>
  <si>
    <t>勤務　　　　　　　　　　　　　　　　　　　　　開始時刻</t>
    <rPh sb="0" eb="2">
      <t>キンム</t>
    </rPh>
    <phoneticPr fontId="2"/>
  </si>
  <si>
    <t>勤務　　　　　　　　　　　終了時刻</t>
    <rPh sb="0" eb="2">
      <t>キンム</t>
    </rPh>
    <phoneticPr fontId="2"/>
  </si>
  <si>
    <t>前年度分</t>
    <rPh sb="0" eb="3">
      <t>ゼンネンド</t>
    </rPh>
    <rPh sb="3" eb="4">
      <t>ブン</t>
    </rPh>
    <phoneticPr fontId="2"/>
  </si>
  <si>
    <t>本年度分</t>
    <rPh sb="0" eb="1">
      <t>ホン</t>
    </rPh>
    <rPh sb="1" eb="4">
      <t>ネンドブン</t>
    </rPh>
    <phoneticPr fontId="2"/>
  </si>
  <si>
    <t>振替休日未取得日数</t>
    <rPh sb="0" eb="2">
      <t>フリカエ</t>
    </rPh>
    <rPh sb="2" eb="4">
      <t>キュウジツ</t>
    </rPh>
    <rPh sb="4" eb="5">
      <t>ミ</t>
    </rPh>
    <rPh sb="5" eb="7">
      <t>シュトク</t>
    </rPh>
    <rPh sb="7" eb="9">
      <t>ニッスウ</t>
    </rPh>
    <phoneticPr fontId="2"/>
  </si>
  <si>
    <t>（今月末時点での）</t>
    <phoneticPr fontId="2"/>
  </si>
  <si>
    <t>氏名</t>
    <rPh sb="0" eb="2">
      <t>シメイ</t>
    </rPh>
    <phoneticPr fontId="2"/>
  </si>
  <si>
    <t>&lt;研究部様式　第２号&gt;</t>
    <rPh sb="7" eb="8">
      <t>ダイ</t>
    </rPh>
    <phoneticPr fontId="2"/>
  </si>
  <si>
    <t>実働時間</t>
    <rPh sb="0" eb="2">
      <t>ジツドウ</t>
    </rPh>
    <rPh sb="2" eb="4">
      <t>ジカン</t>
    </rPh>
    <phoneticPr fontId="2"/>
  </si>
  <si>
    <t>備　考
　（出張など、事業場外で業務を行った場合の場所や
休日勤務の内容および振替休日取得等を記入してください）</t>
  </si>
  <si>
    <t>研究機構</t>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</si>
  <si>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</si>
  <si>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</si>
  <si>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</si>
  <si>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</si>
  <si>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</si>
  <si>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</si>
  <si>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基本実働時間：</t>
    <rPh sb="0" eb="2">
      <t>キホン</t>
    </rPh>
    <rPh sb="2" eb="4">
      <t>ジツドウ</t>
    </rPh>
    <rPh sb="4" eb="6">
      <t>ジカン</t>
    </rPh>
    <phoneticPr fontId="2"/>
  </si>
  <si>
    <t>＊「実働時間」…休憩時間・自己の研究に要した時間を除いた時間</t>
    <rPh sb="2" eb="4">
      <t>ジツドウ</t>
    </rPh>
    <rPh sb="4" eb="6">
      <t>ジカン</t>
    </rPh>
    <rPh sb="8" eb="10">
      <t>キュウケイ</t>
    </rPh>
    <rPh sb="10" eb="12">
      <t>ジカン</t>
    </rPh>
    <rPh sb="13" eb="15">
      <t>ジコ</t>
    </rPh>
    <rPh sb="16" eb="18">
      <t>ケンキュウ</t>
    </rPh>
    <rPh sb="19" eb="20">
      <t>ヨウ</t>
    </rPh>
    <rPh sb="22" eb="24">
      <t>ジカン</t>
    </rPh>
    <rPh sb="25" eb="26">
      <t>ノゾ</t>
    </rPh>
    <rPh sb="28" eb="30">
      <t>ジカン</t>
    </rPh>
    <phoneticPr fontId="2"/>
  </si>
  <si>
    <t>【特別招聘研究教員/研究教員/専門研究員/研究員用】</t>
    <rPh sb="1" eb="3">
      <t>トクベツ</t>
    </rPh>
    <rPh sb="3" eb="5">
      <t>ショウヘイ</t>
    </rPh>
    <rPh sb="5" eb="7">
      <t>ケンキュウ</t>
    </rPh>
    <rPh sb="7" eb="9">
      <t>キョウイン</t>
    </rPh>
    <rPh sb="10" eb="12">
      <t>ケンキュウ</t>
    </rPh>
    <rPh sb="12" eb="14">
      <t>キョウイン</t>
    </rPh>
    <rPh sb="15" eb="17">
      <t>センモン</t>
    </rPh>
    <rPh sb="17" eb="20">
      <t>ケンキュウイン</t>
    </rPh>
    <rPh sb="21" eb="24">
      <t>ケンキュウイン</t>
    </rPh>
    <rPh sb="24" eb="25">
      <t>ヨウ</t>
    </rPh>
    <phoneticPr fontId="2"/>
  </si>
  <si>
    <t>備　考
　（出張など、事業場外で業務を行った場合の場所や
休日勤務の内容および振替休日取得等を記入してください）</t>
    <rPh sb="0" eb="1">
      <t>ソナエ</t>
    </rPh>
    <rPh sb="2" eb="3">
      <t>コウ</t>
    </rPh>
    <rPh sb="6" eb="8">
      <t>シュッチョウ</t>
    </rPh>
    <rPh sb="11" eb="13">
      <t>ジギョウ</t>
    </rPh>
    <rPh sb="13" eb="14">
      <t>バ</t>
    </rPh>
    <rPh sb="14" eb="15">
      <t>ガイ</t>
    </rPh>
    <rPh sb="16" eb="18">
      <t>ギョウム</t>
    </rPh>
    <rPh sb="29" eb="31">
      <t>キュウジツ</t>
    </rPh>
    <rPh sb="31" eb="33">
      <t>キンム</t>
    </rPh>
    <rPh sb="34" eb="36">
      <t>ナイヨウ</t>
    </rPh>
    <rPh sb="39" eb="41">
      <t>フリカエ</t>
    </rPh>
    <rPh sb="41" eb="43">
      <t>キュウジツ</t>
    </rPh>
    <rPh sb="43" eb="45">
      <t>シュトク</t>
    </rPh>
    <rPh sb="45" eb="46">
      <t>トウ</t>
    </rPh>
    <rPh sb="47" eb="49">
      <t>キニュウ</t>
    </rPh>
    <phoneticPr fontId="2"/>
  </si>
  <si>
    <t>ﾘｻｰﾁｵﾌｨｽ確認</t>
    <rPh sb="8" eb="10">
      <t>カクニン</t>
    </rPh>
    <phoneticPr fontId="2"/>
  </si>
  <si>
    <t>事務局
作業項目</t>
    <rPh sb="0" eb="3">
      <t>ジムキョク</t>
    </rPh>
    <rPh sb="4" eb="6">
      <t>サギョウ</t>
    </rPh>
    <rPh sb="6" eb="8">
      <t>コウモク</t>
    </rPh>
    <phoneticPr fontId="2"/>
  </si>
  <si>
    <t>申告書提出期限</t>
    <rPh sb="0" eb="3">
      <t>シンコクショ</t>
    </rPh>
    <rPh sb="3" eb="5">
      <t>テイシュツ</t>
    </rPh>
    <rPh sb="5" eb="7">
      <t>キゲン</t>
    </rPh>
    <phoneticPr fontId="2"/>
  </si>
  <si>
    <t>労働時間管理者　　　リサーチオフィス</t>
    <rPh sb="0" eb="2">
      <t>ロウドウ</t>
    </rPh>
    <rPh sb="2" eb="4">
      <t>ジカン</t>
    </rPh>
    <rPh sb="4" eb="7">
      <t>カンリシャ</t>
    </rPh>
    <phoneticPr fontId="2"/>
  </si>
  <si>
    <t>　　　本人　　　　　　　労働時間管理者</t>
    <rPh sb="3" eb="5">
      <t>ホンニン</t>
    </rPh>
    <rPh sb="12" eb="14">
      <t>ロウドウ</t>
    </rPh>
    <rPh sb="14" eb="16">
      <t>ジカン</t>
    </rPh>
    <rPh sb="16" eb="18">
      <t>カンリ</t>
    </rPh>
    <rPh sb="18" eb="19">
      <t>シャ</t>
    </rPh>
    <phoneticPr fontId="2"/>
  </si>
  <si>
    <r>
      <rPr>
        <u/>
        <sz val="16"/>
        <rFont val="ＭＳ Ｐゴシック"/>
        <family val="3"/>
        <charset val="128"/>
      </rPr>
      <t>本様式の作成・提出は、専門業務型裁量労働制が適用される方の健康・福祉を確保することを目的としています｡</t>
    </r>
    <r>
      <rPr>
        <sz val="16"/>
        <rFont val="ＭＳ Ｐゴシック"/>
        <family val="3"/>
        <charset val="128"/>
      </rPr>
      <t xml:space="preserve">
</t>
    </r>
    <r>
      <rPr>
        <sz val="13"/>
        <rFont val="ＭＳ Ｐゴシック"/>
        <family val="3"/>
        <charset val="128"/>
      </rPr>
      <t xml:space="preserve">
</t>
    </r>
    <r>
      <rPr>
        <sz val="13"/>
        <rFont val="ＭＳ Ｐ明朝"/>
        <family val="1"/>
        <charset val="128"/>
      </rPr>
      <t>●</t>
    </r>
    <r>
      <rPr>
        <u/>
        <sz val="13"/>
        <color rgb="FFFF0000"/>
        <rFont val="HGPｺﾞｼｯｸE"/>
        <family val="3"/>
        <charset val="128"/>
      </rPr>
      <t>休日にやむなく出勤される場合は、休日を他の勤務日に振り替え、前後2週間以内に取得してください。</t>
    </r>
    <r>
      <rPr>
        <sz val="13"/>
        <rFont val="ＭＳ Ｐ明朝"/>
        <family val="1"/>
        <charset val="128"/>
      </rPr>
      <t xml:space="preserve">
　 その場合は、「休暇取得」欄に○を記入し、備考欄には　「○月○日休日出勤の振替」と記入してください。
●年次有給休暇は、別紙「勤務計画申請書」により事前に労働時間管理者に届出たうえで、「休暇取得」欄に○を記入してください。
　 （ただし、労働基準法第３９条第４項により、年次有給休暇が請求された時季に有給休暇を与えることが、研究活動等の正常な
　　活動を妨げる場合には、労働時間管理者は他の時季に変更することができます。）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●1日の勤務時間（「自己責任における研修・研鑽」など業務以外の内容は含みません）の「開始時間」と「終了時間」および
   「実働時間」を記入し、毎月労働時間管理者に提出してください。
●深夜におよぶ勤務（２２時以降５時まで）については、就業規則にもとづき、別紙「深夜勤務命令書」を作成のうえ、必ず事前に労働
　 時間管理者の許可を得てください。ただし、</t>
    </r>
    <r>
      <rPr>
        <u/>
        <sz val="13"/>
        <color indexed="10"/>
        <rFont val="HGPｺﾞｼｯｸE"/>
        <family val="3"/>
        <charset val="128"/>
      </rPr>
      <t>専門研究員、研究員については深夜勤務は一切認められません。</t>
    </r>
    <r>
      <rPr>
        <sz val="13"/>
        <rFont val="ＭＳ Ｐ明朝"/>
        <family val="1"/>
        <charset val="128"/>
      </rPr>
      <t xml:space="preserve">
●「備考」欄には、出張など、学外で業務を行った場合の場所・時間を記入してください。
●当月末時点での年次有給休暇残日数および振替休日未取得日数を記載し、各自で把握をしてください。</t>
    </r>
    <rPh sb="419" eb="421">
      <t>ジツドウ</t>
    </rPh>
    <rPh sb="421" eb="423">
      <t>ジカン</t>
    </rPh>
    <rPh sb="485" eb="487">
      <t>ベッシ</t>
    </rPh>
    <rPh sb="488" eb="490">
      <t>シンヤ</t>
    </rPh>
    <rPh sb="490" eb="492">
      <t>キンム</t>
    </rPh>
    <rPh sb="492" eb="495">
      <t>メイレイショ</t>
    </rPh>
    <rPh sb="497" eb="499">
      <t>サクセイ</t>
    </rPh>
    <rPh sb="503" eb="504">
      <t>カナラ</t>
    </rPh>
    <rPh sb="515" eb="518">
      <t>カンリシャ</t>
    </rPh>
    <rPh sb="533" eb="535">
      <t>センモン</t>
    </rPh>
    <rPh sb="535" eb="538">
      <t>ケンキュウイン</t>
    </rPh>
    <rPh sb="539" eb="542">
      <t>ケンキュウイン</t>
    </rPh>
    <rPh sb="547" eb="549">
      <t>シンヤ</t>
    </rPh>
    <rPh sb="549" eb="551">
      <t>キンム</t>
    </rPh>
    <rPh sb="552" eb="554">
      <t>イッサイ</t>
    </rPh>
    <rPh sb="554" eb="555">
      <t>ミト</t>
    </rPh>
    <rPh sb="565" eb="567">
      <t>ビコウ</t>
    </rPh>
    <rPh sb="568" eb="569">
      <t>ラン</t>
    </rPh>
    <rPh sb="572" eb="574">
      <t>シュッチョウ</t>
    </rPh>
    <rPh sb="577" eb="579">
      <t>ガクガイ</t>
    </rPh>
    <rPh sb="580" eb="582">
      <t>ギョウム</t>
    </rPh>
    <rPh sb="583" eb="584">
      <t>オコナ</t>
    </rPh>
    <rPh sb="586" eb="588">
      <t>バアイ</t>
    </rPh>
    <rPh sb="589" eb="591">
      <t>バショ</t>
    </rPh>
    <rPh sb="592" eb="594">
      <t>ジカン</t>
    </rPh>
    <rPh sb="595" eb="597">
      <t>キニュウ</t>
    </rPh>
    <rPh sb="606" eb="607">
      <t>トウ</t>
    </rPh>
    <phoneticPr fontId="2"/>
  </si>
  <si>
    <t>備　考
　（出張など、事業場外で業務を行った場合の場所や
休日勤務の内容および振替休日取得等を記入してください）</t>
    <phoneticPr fontId="2"/>
  </si>
  <si>
    <t>立命館アジア・日本</t>
    <rPh sb="0" eb="3">
      <t>リツメイカン</t>
    </rPh>
    <rPh sb="7" eb="9">
      <t>ニホン</t>
    </rPh>
    <phoneticPr fontId="2"/>
  </si>
  <si>
    <t>年末年始休日</t>
    <rPh sb="0" eb="6">
      <t>ネンマツ</t>
    </rPh>
    <phoneticPr fontId="2"/>
  </si>
  <si>
    <t>雇用種別</t>
    <rPh sb="0" eb="2">
      <t>コヨウ</t>
    </rPh>
    <rPh sb="2" eb="4">
      <t>シュベツ</t>
    </rPh>
    <phoneticPr fontId="2"/>
  </si>
  <si>
    <t>受入教員、または研究代表者(労働時間管理者)</t>
    <rPh sb="0" eb="2">
      <t>ウケイレ</t>
    </rPh>
    <rPh sb="2" eb="4">
      <t>キョウイン</t>
    </rPh>
    <rPh sb="8" eb="10">
      <t>ケンキュウ</t>
    </rPh>
    <rPh sb="10" eb="13">
      <t>ダイヒョウシャ</t>
    </rPh>
    <phoneticPr fontId="2"/>
  </si>
  <si>
    <t>超過時間：</t>
    <rPh sb="0" eb="2">
      <t>チョウカ</t>
    </rPh>
    <rPh sb="2" eb="4">
      <t>ジカン</t>
    </rPh>
    <phoneticPr fontId="2"/>
  </si>
  <si>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</si>
  <si>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</si>
  <si>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年次有給休暇取得推奨日</t>
    <phoneticPr fontId="2"/>
  </si>
  <si>
    <t>祝</t>
    <rPh sb="0" eb="1">
      <t>シュク</t>
    </rPh>
    <phoneticPr fontId="2"/>
  </si>
  <si>
    <t>創立記念日振替休日</t>
    <rPh sb="0" eb="2">
      <t>ソウリツ</t>
    </rPh>
    <rPh sb="2" eb="5">
      <t>キネンビ</t>
    </rPh>
    <rPh sb="5" eb="7">
      <t>フリカエ</t>
    </rPh>
    <rPh sb="7" eb="9">
      <t>キュウジツ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</si>
</sst>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_ "/>
    <numFmt numFmtId="178" formatCode="m&quot;月&quot;d&quot;日（&quot;aaa&quot;）&quot;"/>
    <numFmt numFmtId="179" formatCode="d"/>
    <numFmt numFmtId="180" formatCode="0.0_ ;[Red]\-0.0\ "/>
    <numFmt numFmtId="181" formatCode="yyyy&quot;年&quot;m&quot;月  勤務状況自己申告書&quot;"/>
  </numFmts>
  <fonts count="2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3"/>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b/>
      <sz val="17"/>
      <name val="ＭＳ Ｐゴシック"/>
      <family val="3"/>
      <charset val="128"/>
    </font>
    <font>
      <b/>
      <sz val="12"/>
      <color rgb="FFFF0000"/>
      <name val="ＭＳ Ｐゴシック"/>
      <family val="3"/>
      <charset val="128"/>
    </font>
    <font>
      <sz val="13"/>
      <name val="ＭＳ Ｐ明朝"/>
      <family val="1"/>
      <charset val="128"/>
    </font>
    <font>
      <u/>
      <sz val="13"/>
      <color rgb="FFFF0000"/>
      <name val="HGPｺﾞｼｯｸE"/>
      <family val="3"/>
      <charset val="128"/>
    </font>
    <font>
      <u/>
      <sz val="13"/>
      <color indexed="10"/>
      <name val="HGPｺﾞｼｯｸE"/>
      <family val="3"/>
      <charset val="128"/>
    </font>
    <font>
      <u/>
      <sz val="16"/>
      <name val="ＭＳ Ｐゴシック"/>
      <family val="3"/>
      <charset val="128"/>
    </font>
    <font>
      <sz val="9"/>
      <color indexed="81"/>
      <name val="ＭＳ Ｐゴシック"/>
      <family val="3"/>
      <charset val="128"/>
    </font>
    <font>
      <sz val="11"/>
      <color rgb="FFFF0000"/>
      <name val="ＭＳ Ｐゴシック"/>
      <family val="3"/>
      <charset val="128"/>
    </font>
    <font>
      <sz val="11"/>
      <color theme="1"/>
      <name val="ＭＳ Ｐゴシック"/>
      <family val="3"/>
      <charset val="128"/>
    </font>
    <font>
      <b/>
      <sz val="11"/>
      <color rgb="FFFF0000"/>
      <name val="ＭＳ Ｐゴシック"/>
      <family val="3"/>
      <charset val="128"/>
    </font>
    <font>
      <b/>
      <sz val="10"/>
      <color indexed="81"/>
      <name val="ＭＳ Ｐゴシック"/>
      <family val="3"/>
      <charset val="128"/>
    </font>
    <font>
      <b/>
      <sz val="18"/>
      <color rgb="FFC00000"/>
      <name val="ＭＳ Ｐゴシック"/>
      <family val="3"/>
      <charset val="128"/>
    </font>
    <font>
      <sz val="11"/>
      <color rgb="FFC00000"/>
      <name val="ＭＳ Ｐゴシック"/>
      <family val="3"/>
      <charset val="128"/>
    </font>
    <font>
      <b/>
      <sz val="10"/>
      <color indexed="10"/>
      <name val="MS P ゴシック"/>
      <family val="3"/>
      <charset val="128"/>
    </font>
    <font>
      <b/>
      <sz val="9"/>
      <color indexed="10"/>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dotted">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thick">
        <color rgb="FFFF0000"/>
      </top>
      <bottom style="thin">
        <color indexed="64"/>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style="medium">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36">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Alignment="1">
      <alignment horizontal="left" vertical="center"/>
    </xf>
    <xf numFmtId="0" fontId="4" fillId="0" borderId="0" xfId="0" applyFont="1">
      <alignment vertical="center"/>
    </xf>
    <xf numFmtId="0" fontId="0" fillId="0" borderId="0" xfId="0" applyAlignment="1">
      <alignment horizontal="left" vertical="center"/>
    </xf>
    <xf numFmtId="0" fontId="5" fillId="0" borderId="0" xfId="0" applyFont="1">
      <alignment vertical="center"/>
    </xf>
    <xf numFmtId="0" fontId="0" fillId="2" borderId="0" xfId="0" applyFill="1">
      <alignment vertical="center"/>
    </xf>
    <xf numFmtId="0" fontId="4" fillId="0" borderId="0" xfId="0" applyFont="1" applyAlignment="1">
      <alignment horizontal="center" vertical="center"/>
    </xf>
    <xf numFmtId="0" fontId="3" fillId="0" borderId="0" xfId="0" applyFont="1" applyBorder="1" applyAlignment="1">
      <alignment horizontal="center" vertical="top" wrapText="1"/>
    </xf>
    <xf numFmtId="0" fontId="0" fillId="0" borderId="0" xfId="0" applyBorder="1" applyAlignment="1">
      <alignment horizontal="center" vertical="center"/>
    </xf>
    <xf numFmtId="0" fontId="0" fillId="0" borderId="0" xfId="0" applyFill="1" applyBorder="1" applyAlignment="1">
      <alignment vertical="center"/>
    </xf>
    <xf numFmtId="0" fontId="0" fillId="4" borderId="45" xfId="0" applyFill="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pplyAlignment="1">
      <alignment horizontal="right" vertical="center"/>
    </xf>
    <xf numFmtId="0" fontId="7" fillId="0" borderId="21" xfId="0" applyFont="1" applyBorder="1" applyAlignment="1">
      <alignment horizontal="center" vertical="center"/>
    </xf>
    <xf numFmtId="0" fontId="7" fillId="0" borderId="48" xfId="0" applyFont="1" applyBorder="1" applyAlignment="1">
      <alignment horizontal="center" vertical="center"/>
    </xf>
    <xf numFmtId="0" fontId="8" fillId="0" borderId="0" xfId="0" applyFont="1" applyBorder="1" applyAlignment="1">
      <alignment horizontal="center" vertical="center" wrapText="1"/>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20" fontId="0" fillId="0" borderId="12" xfId="0" applyNumberFormat="1" applyFill="1" applyBorder="1" applyAlignment="1" applyProtection="1">
      <alignment horizontal="center" vertical="center"/>
      <protection locked="0"/>
    </xf>
    <xf numFmtId="20" fontId="0" fillId="0" borderId="13" xfId="0" applyNumberFormat="1" applyFill="1" applyBorder="1" applyAlignment="1" applyProtection="1">
      <alignment horizontal="center" vertical="center"/>
      <protection locked="0"/>
    </xf>
    <xf numFmtId="20" fontId="0" fillId="0" borderId="3" xfId="0" applyNumberFormat="1" applyFill="1" applyBorder="1" applyAlignment="1" applyProtection="1">
      <alignment horizontal="center" vertical="center"/>
      <protection locked="0"/>
    </xf>
    <xf numFmtId="176" fontId="0" fillId="0" borderId="14" xfId="0" applyNumberFormat="1" applyFill="1" applyBorder="1" applyAlignment="1" applyProtection="1">
      <alignment horizontal="center" vertical="center"/>
      <protection locked="0"/>
    </xf>
    <xf numFmtId="20" fontId="0" fillId="0" borderId="14" xfId="0" applyNumberFormat="1"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20" fontId="0" fillId="0" borderId="42" xfId="0" applyNumberFormat="1" applyFill="1" applyBorder="1" applyAlignment="1" applyProtection="1">
      <alignment horizontal="center" vertical="center"/>
      <protection locked="0"/>
    </xf>
    <xf numFmtId="176" fontId="0" fillId="0" borderId="43" xfId="0" applyNumberFormat="1"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4"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0" xfId="0" applyAlignment="1">
      <alignment horizontal="left" vertical="center"/>
    </xf>
    <xf numFmtId="0" fontId="0" fillId="0" borderId="0" xfId="0" applyAlignment="1">
      <alignment horizontal="center" vertical="center"/>
    </xf>
    <xf numFmtId="176" fontId="7" fillId="3" borderId="44" xfId="0" applyNumberFormat="1" applyFont="1" applyFill="1" applyBorder="1" applyAlignment="1">
      <alignment horizontal="right" vertical="center"/>
    </xf>
    <xf numFmtId="0" fontId="3" fillId="3" borderId="35" xfId="0" applyFont="1" applyFill="1" applyBorder="1" applyAlignment="1">
      <alignment horizontal="left" vertical="top" wrapText="1"/>
    </xf>
    <xf numFmtId="55" fontId="7" fillId="3" borderId="36" xfId="0" applyNumberFormat="1" applyFont="1" applyFill="1" applyBorder="1" applyAlignment="1">
      <alignment horizontal="right" vertical="center" wrapText="1"/>
    </xf>
    <xf numFmtId="55" fontId="7" fillId="3" borderId="16" xfId="0" applyNumberFormat="1" applyFont="1" applyFill="1" applyBorder="1" applyAlignment="1">
      <alignment horizontal="right" vertical="center" wrapText="1"/>
    </xf>
    <xf numFmtId="177" fontId="7" fillId="3" borderId="34" xfId="0" applyNumberFormat="1" applyFont="1" applyFill="1" applyBorder="1" applyAlignment="1">
      <alignment horizontal="right" vertical="center"/>
    </xf>
    <xf numFmtId="0" fontId="3" fillId="3" borderId="15" xfId="0" applyFont="1" applyFill="1" applyBorder="1" applyAlignment="1">
      <alignment horizontal="left" vertical="top" wrapText="1"/>
    </xf>
    <xf numFmtId="176" fontId="7" fillId="3" borderId="44" xfId="0" applyNumberFormat="1" applyFont="1" applyFill="1" applyBorder="1">
      <alignment vertical="center"/>
    </xf>
    <xf numFmtId="176" fontId="7" fillId="3" borderId="34" xfId="0" applyNumberFormat="1" applyFont="1" applyFill="1" applyBorder="1" applyAlignment="1">
      <alignment horizontal="right" vertical="center"/>
    </xf>
    <xf numFmtId="177" fontId="7" fillId="3" borderId="44" xfId="0" applyNumberFormat="1" applyFont="1" applyFill="1" applyBorder="1">
      <alignment vertical="center"/>
    </xf>
    <xf numFmtId="20" fontId="0" fillId="3" borderId="35" xfId="0" applyNumberFormat="1" applyFill="1" applyBorder="1" applyAlignment="1">
      <alignment horizontal="center" vertical="center"/>
    </xf>
    <xf numFmtId="20" fontId="0" fillId="3" borderId="15" xfId="0" applyNumberFormat="1" applyFill="1" applyBorder="1" applyAlignment="1">
      <alignment horizontal="center" vertical="center"/>
    </xf>
    <xf numFmtId="0" fontId="0" fillId="0" borderId="0" xfId="0" applyBorder="1" applyAlignment="1">
      <alignment vertical="center"/>
    </xf>
    <xf numFmtId="0" fontId="0" fillId="4" borderId="31"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5" fillId="0" borderId="0" xfId="0" applyFont="1" applyAlignment="1">
      <alignment horizontal="left" vertical="center"/>
    </xf>
    <xf numFmtId="0" fontId="12" fillId="0" borderId="0" xfId="0" applyFont="1" applyBorder="1" applyAlignment="1">
      <alignment vertical="center" wrapText="1"/>
    </xf>
    <xf numFmtId="0" fontId="0" fillId="0" borderId="0" xfId="0" applyAlignment="1">
      <alignment vertical="center"/>
    </xf>
    <xf numFmtId="0" fontId="0" fillId="0" borderId="0" xfId="0" applyFill="1" applyAlignment="1">
      <alignment horizontal="left" vertical="center"/>
    </xf>
    <xf numFmtId="0" fontId="0" fillId="0" borderId="0" xfId="0" applyFill="1">
      <alignment vertical="center"/>
    </xf>
    <xf numFmtId="179" fontId="0" fillId="0" borderId="2" xfId="0" applyNumberFormat="1" applyFill="1" applyBorder="1" applyAlignment="1">
      <alignment horizontal="center" vertical="center"/>
    </xf>
    <xf numFmtId="179" fontId="0" fillId="0" borderId="10" xfId="0" applyNumberFormat="1" applyFill="1" applyBorder="1" applyAlignment="1">
      <alignment horizontal="center" vertical="center"/>
    </xf>
    <xf numFmtId="0" fontId="7" fillId="0" borderId="5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20" fontId="0" fillId="0" borderId="22" xfId="0" applyNumberFormat="1"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20" fontId="0" fillId="0" borderId="50" xfId="0" applyNumberFormat="1" applyFill="1" applyBorder="1" applyAlignment="1" applyProtection="1">
      <alignment horizontal="center" vertical="center"/>
      <protection locked="0"/>
    </xf>
    <xf numFmtId="20" fontId="0" fillId="0" borderId="18" xfId="0" applyNumberFormat="1" applyFill="1" applyBorder="1" applyAlignment="1" applyProtection="1">
      <alignment horizontal="center" vertical="center"/>
      <protection locked="0"/>
    </xf>
    <xf numFmtId="0" fontId="7" fillId="0" borderId="41" xfId="0" applyFont="1" applyFill="1" applyBorder="1" applyAlignment="1">
      <alignment horizontal="center" vertical="center"/>
    </xf>
    <xf numFmtId="20" fontId="0" fillId="0" borderId="53" xfId="0" applyNumberFormat="1" applyFill="1" applyBorder="1" applyAlignment="1" applyProtection="1">
      <alignment horizontal="center" vertical="center"/>
      <protection locked="0"/>
    </xf>
    <xf numFmtId="176" fontId="0" fillId="0" borderId="32" xfId="0" applyNumberFormat="1"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20" fontId="0" fillId="0" borderId="54" xfId="0" applyNumberFormat="1" applyFill="1" applyBorder="1" applyAlignment="1" applyProtection="1">
      <alignment horizontal="center" vertical="center"/>
      <protection locked="0"/>
    </xf>
    <xf numFmtId="0" fontId="7" fillId="3" borderId="19" xfId="0" applyFont="1" applyFill="1" applyBorder="1" applyAlignment="1">
      <alignment horizontal="center" vertical="top" wrapText="1"/>
    </xf>
    <xf numFmtId="179" fontId="0" fillId="0" borderId="30" xfId="0" applyNumberFormat="1" applyFill="1" applyBorder="1" applyAlignment="1">
      <alignment horizontal="center" vertical="center"/>
    </xf>
    <xf numFmtId="0" fontId="0" fillId="0" borderId="18"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15" xfId="0"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11" fillId="0" borderId="0" xfId="0" applyFont="1" applyFill="1" applyBorder="1" applyAlignment="1">
      <alignment horizontal="right"/>
    </xf>
    <xf numFmtId="0" fontId="19" fillId="0" borderId="0" xfId="0" applyFont="1" applyFill="1" applyAlignment="1">
      <alignment horizontal="left" vertical="center"/>
    </xf>
    <xf numFmtId="0" fontId="19" fillId="0" borderId="0" xfId="0" applyFont="1" applyFill="1">
      <alignment vertical="center"/>
    </xf>
    <xf numFmtId="0" fontId="20" fillId="0" borderId="22"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176" fontId="20" fillId="0" borderId="14" xfId="0" applyNumberFormat="1"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20" fontId="20" fillId="0" borderId="22" xfId="0" applyNumberFormat="1" applyFont="1" applyFill="1" applyBorder="1" applyAlignment="1" applyProtection="1">
      <alignment horizontal="center" vertical="center"/>
      <protection locked="0"/>
    </xf>
    <xf numFmtId="20" fontId="20" fillId="0" borderId="3" xfId="0" applyNumberFormat="1" applyFont="1" applyFill="1" applyBorder="1" applyAlignment="1" applyProtection="1">
      <alignment horizontal="center" vertical="center"/>
      <protection locked="0"/>
    </xf>
    <xf numFmtId="0" fontId="21" fillId="0" borderId="0" xfId="0" applyFont="1" applyBorder="1" applyAlignment="1">
      <alignment horizontal="right" vertical="center"/>
    </xf>
    <xf numFmtId="0" fontId="19" fillId="6" borderId="0" xfId="0" applyFont="1" applyFill="1" applyAlignment="1">
      <alignment horizontal="left" vertical="center"/>
    </xf>
    <xf numFmtId="0" fontId="19" fillId="6" borderId="0" xfId="0" applyFont="1" applyFill="1">
      <alignment vertical="center"/>
    </xf>
    <xf numFmtId="0" fontId="0" fillId="6" borderId="0" xfId="0" applyFill="1" applyAlignment="1">
      <alignment horizontal="left" vertical="center"/>
    </xf>
    <xf numFmtId="0" fontId="0" fillId="6" borderId="0" xfId="0" applyFill="1">
      <alignment vertical="center"/>
    </xf>
    <xf numFmtId="179" fontId="0" fillId="0" borderId="10" xfId="0" applyNumberFormat="1" applyFont="1" applyFill="1" applyBorder="1" applyAlignment="1">
      <alignment horizontal="center" vertical="center"/>
    </xf>
    <xf numFmtId="0" fontId="8" fillId="0" borderId="0" xfId="0" applyFont="1" applyBorder="1" applyAlignment="1">
      <alignment horizontal="center" vertical="center" wrapText="1"/>
    </xf>
    <xf numFmtId="55" fontId="7" fillId="3" borderId="56" xfId="0" applyNumberFormat="1" applyFont="1" applyFill="1" applyBorder="1" applyAlignment="1">
      <alignment horizontal="right" vertical="center" wrapText="1"/>
    </xf>
    <xf numFmtId="55" fontId="7" fillId="3" borderId="56" xfId="0" applyNumberFormat="1" applyFont="1" applyFill="1" applyBorder="1" applyAlignment="1">
      <alignment horizontal="right" vertical="center"/>
    </xf>
    <xf numFmtId="0" fontId="3" fillId="3" borderId="0" xfId="0" applyFont="1" applyFill="1" applyBorder="1" applyAlignment="1">
      <alignment horizontal="left" vertical="top" wrapText="1"/>
    </xf>
    <xf numFmtId="179" fontId="0" fillId="4" borderId="2" xfId="0" applyNumberFormat="1" applyFont="1" applyFill="1" applyBorder="1" applyAlignment="1">
      <alignment horizontal="center" vertical="center"/>
    </xf>
    <xf numFmtId="0" fontId="7" fillId="4" borderId="20" xfId="0" applyFont="1" applyFill="1" applyBorder="1" applyAlignment="1">
      <alignment horizontal="center" vertical="center"/>
    </xf>
    <xf numFmtId="0" fontId="20" fillId="4" borderId="22"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protection locked="0"/>
    </xf>
    <xf numFmtId="176" fontId="20" fillId="4" borderId="14" xfId="0" applyNumberFormat="1" applyFont="1" applyFill="1" applyBorder="1" applyAlignment="1" applyProtection="1">
      <alignment horizontal="center" vertical="center"/>
      <protection locked="0"/>
    </xf>
    <xf numFmtId="0" fontId="20" fillId="4" borderId="14" xfId="0" applyFont="1" applyFill="1" applyBorder="1" applyAlignment="1" applyProtection="1">
      <alignment horizontal="center" vertical="center"/>
      <protection locked="0"/>
    </xf>
    <xf numFmtId="20" fontId="20" fillId="4" borderId="22" xfId="0" applyNumberFormat="1" applyFont="1" applyFill="1" applyBorder="1" applyAlignment="1" applyProtection="1">
      <alignment horizontal="center" vertical="center"/>
      <protection locked="0"/>
    </xf>
    <xf numFmtId="20" fontId="20" fillId="4" borderId="3" xfId="0" applyNumberFormat="1" applyFont="1" applyFill="1" applyBorder="1" applyAlignment="1" applyProtection="1">
      <alignment horizontal="center" vertical="center"/>
      <protection locked="0"/>
    </xf>
    <xf numFmtId="179" fontId="0" fillId="4" borderId="2" xfId="0" applyNumberFormat="1" applyFill="1" applyBorder="1" applyAlignment="1">
      <alignment horizontal="center" vertical="center"/>
    </xf>
    <xf numFmtId="20" fontId="0" fillId="4" borderId="22" xfId="0" applyNumberFormat="1" applyFill="1" applyBorder="1" applyAlignment="1" applyProtection="1">
      <alignment horizontal="center" vertical="center"/>
      <protection locked="0"/>
    </xf>
    <xf numFmtId="20" fontId="0" fillId="4" borderId="3" xfId="0" applyNumberFormat="1" applyFill="1" applyBorder="1" applyAlignment="1" applyProtection="1">
      <alignment horizontal="center" vertical="center"/>
      <protection locked="0"/>
    </xf>
    <xf numFmtId="176" fontId="0" fillId="4" borderId="14" xfId="0" applyNumberFormat="1"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178" fontId="13" fillId="0" borderId="62" xfId="0" applyNumberFormat="1" applyFont="1" applyBorder="1" applyAlignment="1">
      <alignment horizontal="center" vertical="center"/>
    </xf>
    <xf numFmtId="178" fontId="13" fillId="0" borderId="67" xfId="0" applyNumberFormat="1" applyFont="1" applyBorder="1" applyAlignment="1">
      <alignment horizontal="center" vertical="center"/>
    </xf>
    <xf numFmtId="20" fontId="0" fillId="4" borderId="14" xfId="0" applyNumberFormat="1" applyFill="1" applyBorder="1" applyAlignment="1" applyProtection="1">
      <alignment horizontal="center" vertical="center"/>
      <protection locked="0"/>
    </xf>
    <xf numFmtId="20" fontId="0" fillId="4" borderId="54" xfId="0" applyNumberFormat="1" applyFill="1" applyBorder="1" applyAlignment="1" applyProtection="1">
      <alignment horizontal="center" vertical="center"/>
      <protection locked="0"/>
    </xf>
    <xf numFmtId="20" fontId="0" fillId="4" borderId="53" xfId="0" applyNumberFormat="1" applyFill="1" applyBorder="1" applyAlignment="1" applyProtection="1">
      <alignment horizontal="center" vertical="center"/>
      <protection locked="0"/>
    </xf>
    <xf numFmtId="176" fontId="0" fillId="4" borderId="32" xfId="0" applyNumberFormat="1"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180" fontId="7" fillId="3" borderId="57" xfId="0" applyNumberFormat="1" applyFont="1" applyFill="1" applyBorder="1" applyAlignment="1">
      <alignment horizontal="right" vertical="center"/>
    </xf>
    <xf numFmtId="180" fontId="7" fillId="3" borderId="34" xfId="0" applyNumberFormat="1" applyFont="1" applyFill="1" applyBorder="1" applyAlignment="1">
      <alignment horizontal="right" vertical="center"/>
    </xf>
    <xf numFmtId="0" fontId="19" fillId="4" borderId="22"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176" fontId="19" fillId="4" borderId="14" xfId="0" applyNumberFormat="1" applyFont="1" applyFill="1" applyBorder="1" applyAlignment="1" applyProtection="1">
      <alignment horizontal="center" vertical="center"/>
      <protection locked="0"/>
    </xf>
    <xf numFmtId="0" fontId="19" fillId="4" borderId="14" xfId="0" applyFont="1" applyFill="1" applyBorder="1" applyAlignment="1" applyProtection="1">
      <alignment horizontal="center" vertical="center"/>
      <protection locked="0"/>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0" fillId="0" borderId="22" xfId="0"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7" fillId="0" borderId="29"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2" xfId="0"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0" fillId="3" borderId="35"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4" xfId="0" applyFill="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vertical="center"/>
    </xf>
    <xf numFmtId="0" fontId="8" fillId="0" borderId="19" xfId="0" applyFont="1" applyBorder="1" applyAlignment="1">
      <alignment horizontal="center" vertical="center" wrapText="1"/>
    </xf>
    <xf numFmtId="0" fontId="0" fillId="0" borderId="18" xfId="0" applyFill="1" applyBorder="1" applyAlignment="1" applyProtection="1">
      <alignment horizontal="left" vertical="center"/>
      <protection locked="0"/>
    </xf>
    <xf numFmtId="0" fontId="0" fillId="0" borderId="2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7" fillId="0" borderId="58" xfId="0" applyFont="1" applyBorder="1" applyAlignment="1">
      <alignment horizontal="center" vertical="center" wrapText="1"/>
    </xf>
    <xf numFmtId="0" fontId="7" fillId="0" borderId="63" xfId="0" applyFont="1" applyBorder="1" applyAlignment="1">
      <alignment horizontal="center" vertical="center" wrapText="1"/>
    </xf>
    <xf numFmtId="0" fontId="1" fillId="0" borderId="49"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40" xfId="0" applyFont="1" applyFill="1" applyBorder="1" applyAlignment="1">
      <alignment horizontal="center" vertical="center" wrapText="1"/>
    </xf>
    <xf numFmtId="0" fontId="1" fillId="0" borderId="41" xfId="0" applyFont="1" applyFill="1" applyBorder="1" applyAlignment="1">
      <alignment vertical="center" wrapText="1"/>
    </xf>
    <xf numFmtId="0" fontId="7" fillId="5" borderId="25" xfId="0" applyFont="1" applyFill="1" applyBorder="1" applyAlignment="1" applyProtection="1">
      <alignment horizontal="center" vertical="center"/>
      <protection locked="0"/>
    </xf>
    <xf numFmtId="0" fontId="7" fillId="5" borderId="24" xfId="0" applyFont="1" applyFill="1" applyBorder="1" applyAlignment="1" applyProtection="1">
      <alignment horizontal="center" vertical="center"/>
      <protection locked="0"/>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18"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0" xfId="0" applyAlignment="1">
      <alignment horizontal="right" vertical="center"/>
    </xf>
    <xf numFmtId="0" fontId="7" fillId="5" borderId="21" xfId="0"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49" fontId="7" fillId="5" borderId="25" xfId="0" applyNumberFormat="1" applyFont="1" applyFill="1" applyBorder="1" applyAlignment="1" applyProtection="1">
      <alignment horizontal="center" vertical="center"/>
      <protection locked="0"/>
    </xf>
    <xf numFmtId="49" fontId="7" fillId="5" borderId="24" xfId="0" applyNumberFormat="1" applyFont="1" applyFill="1" applyBorder="1" applyAlignment="1" applyProtection="1">
      <alignment horizontal="center" vertical="center"/>
      <protection locked="0"/>
    </xf>
    <xf numFmtId="0" fontId="0" fillId="0" borderId="26" xfId="0" applyBorder="1" applyAlignment="1">
      <alignment horizontal="center" vertical="center"/>
    </xf>
    <xf numFmtId="181" fontId="23" fillId="0" borderId="0" xfId="0" applyNumberFormat="1" applyFont="1" applyAlignment="1">
      <alignment horizontal="center" vertical="center"/>
    </xf>
    <xf numFmtId="181" fontId="24" fillId="0" borderId="0" xfId="0" applyNumberFormat="1" applyFont="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7" fillId="5" borderId="20" xfId="0" applyFont="1" applyFill="1" applyBorder="1" applyAlignment="1">
      <alignment horizontal="center"/>
    </xf>
    <xf numFmtId="0" fontId="7" fillId="5" borderId="1" xfId="0" applyFont="1" applyFill="1" applyBorder="1" applyAlignment="1">
      <alignment horizontal="center"/>
    </xf>
    <xf numFmtId="0" fontId="7" fillId="5" borderId="8" xfId="0" applyFont="1" applyFill="1" applyBorder="1" applyAlignment="1">
      <alignment horizontal="center"/>
    </xf>
    <xf numFmtId="0" fontId="7" fillId="5" borderId="27" xfId="0" applyFont="1" applyFill="1" applyBorder="1" applyAlignment="1">
      <alignment horizontal="center"/>
    </xf>
    <xf numFmtId="0" fontId="7" fillId="5" borderId="28" xfId="0" applyFont="1" applyFill="1" applyBorder="1" applyAlignment="1">
      <alignment horizontal="center"/>
    </xf>
    <xf numFmtId="0" fontId="7" fillId="5" borderId="9" xfId="0" applyFont="1" applyFill="1" applyBorder="1" applyAlignment="1">
      <alignment horizontal="center"/>
    </xf>
    <xf numFmtId="0" fontId="0" fillId="0" borderId="29" xfId="0" applyFill="1" applyBorder="1" applyAlignment="1">
      <alignment horizontal="center" vertical="center"/>
    </xf>
    <xf numFmtId="0" fontId="0" fillId="0" borderId="30" xfId="0" applyFill="1" applyBorder="1" applyAlignment="1">
      <alignment vertical="center"/>
    </xf>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vertical="center" wrapText="1"/>
    </xf>
    <xf numFmtId="0" fontId="0" fillId="0" borderId="2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0" fillId="0" borderId="25" xfId="0" applyFill="1" applyBorder="1" applyAlignment="1">
      <alignment horizontal="center" vertical="center"/>
    </xf>
    <xf numFmtId="0" fontId="0" fillId="0" borderId="27" xfId="0" applyFill="1" applyBorder="1" applyAlignment="1">
      <alignment horizontal="center" vertical="center"/>
    </xf>
    <xf numFmtId="0" fontId="7" fillId="5" borderId="20" xfId="0" applyNumberFormat="1" applyFont="1" applyFill="1" applyBorder="1" applyAlignment="1" applyProtection="1">
      <alignment horizontal="center" vertical="center"/>
      <protection locked="0"/>
    </xf>
    <xf numFmtId="0" fontId="7" fillId="5" borderId="1" xfId="0" applyNumberFormat="1" applyFont="1" applyFill="1" applyBorder="1" applyAlignment="1" applyProtection="1">
      <alignment horizontal="center" vertical="center"/>
      <protection locked="0"/>
    </xf>
    <xf numFmtId="0" fontId="7" fillId="5" borderId="8" xfId="0"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protection locked="0"/>
    </xf>
    <xf numFmtId="0" fontId="7" fillId="5" borderId="28" xfId="0" applyNumberFormat="1" applyFont="1" applyFill="1" applyBorder="1" applyAlignment="1" applyProtection="1">
      <alignment horizontal="center" vertical="center"/>
      <protection locked="0"/>
    </xf>
    <xf numFmtId="0" fontId="7" fillId="5" borderId="9" xfId="0" applyNumberFormat="1" applyFont="1" applyFill="1" applyBorder="1" applyAlignment="1" applyProtection="1">
      <alignment horizontal="center" vertical="center"/>
      <protection locked="0"/>
    </xf>
    <xf numFmtId="0" fontId="1" fillId="0" borderId="28" xfId="0" applyFont="1" applyBorder="1" applyAlignment="1">
      <alignment horizontal="center" vertical="center"/>
    </xf>
    <xf numFmtId="0" fontId="1" fillId="0" borderId="17" xfId="0" applyFont="1" applyBorder="1" applyAlignment="1">
      <alignment horizontal="center" vertical="center"/>
    </xf>
    <xf numFmtId="0" fontId="0" fillId="0" borderId="28" xfId="0" applyBorder="1" applyAlignment="1">
      <alignment horizontal="center" vertical="center"/>
    </xf>
    <xf numFmtId="0" fontId="7" fillId="5" borderId="24" xfId="0" applyNumberFormat="1" applyFont="1" applyFill="1" applyBorder="1" applyAlignment="1" applyProtection="1">
      <alignment horizontal="center" vertical="center"/>
      <protection locked="0"/>
    </xf>
    <xf numFmtId="0" fontId="7" fillId="5" borderId="25" xfId="0" applyNumberFormat="1" applyFont="1" applyFill="1" applyBorder="1" applyAlignment="1" applyProtection="1">
      <alignment horizontal="center" vertical="center"/>
      <protection locked="0"/>
    </xf>
    <xf numFmtId="0" fontId="7" fillId="5" borderId="21" xfId="0" applyNumberFormat="1" applyFont="1" applyFill="1" applyBorder="1" applyAlignment="1" applyProtection="1">
      <alignment horizontal="center" vertical="center"/>
      <protection locked="0"/>
    </xf>
    <xf numFmtId="0" fontId="1" fillId="0" borderId="38" xfId="0" applyFont="1" applyFill="1" applyBorder="1" applyAlignment="1">
      <alignment horizontal="center" vertical="center" wrapText="1"/>
    </xf>
    <xf numFmtId="0" fontId="1" fillId="0" borderId="39" xfId="0" applyFont="1" applyFill="1" applyBorder="1" applyAlignment="1">
      <alignment vertical="center" wrapText="1"/>
    </xf>
    <xf numFmtId="0" fontId="0" fillId="0" borderId="16"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37" xfId="0" applyFill="1" applyBorder="1" applyAlignment="1" applyProtection="1">
      <alignment horizontal="left" vertical="center"/>
      <protection locked="0"/>
    </xf>
    <xf numFmtId="0" fontId="19" fillId="4" borderId="1"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22"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4" borderId="34" xfId="0" applyFont="1" applyFill="1" applyBorder="1" applyAlignment="1" applyProtection="1">
      <alignment horizontal="left" vertical="center"/>
      <protection locked="0"/>
    </xf>
    <xf numFmtId="0" fontId="19" fillId="0" borderId="11" xfId="0" applyFont="1" applyFill="1" applyBorder="1" applyAlignment="1" applyProtection="1">
      <alignment horizontal="left" vertical="center"/>
      <protection locked="0"/>
    </xf>
    <xf numFmtId="0" fontId="19" fillId="0" borderId="37" xfId="0" applyFont="1" applyFill="1" applyBorder="1" applyAlignment="1" applyProtection="1">
      <alignment horizontal="left" vertical="center"/>
      <protection locked="0"/>
    </xf>
  </cellXfs>
  <cellStyles count="1">
    <cellStyle name="標準" xfId="0" builtinId="0"/>
  </cellStyles>
  <dxfs count="139">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133350</xdr:colOff>
      <xdr:row>49</xdr:row>
      <xdr:rowOff>57150</xdr:rowOff>
    </xdr:from>
    <xdr:to>
      <xdr:col>4</xdr:col>
      <xdr:colOff>285750</xdr:colOff>
      <xdr:row>49</xdr:row>
      <xdr:rowOff>161925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495675" y="12153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50</xdr:row>
      <xdr:rowOff>57150</xdr:rowOff>
    </xdr:from>
    <xdr:to>
      <xdr:col>4</xdr:col>
      <xdr:colOff>285750</xdr:colOff>
      <xdr:row>50</xdr:row>
      <xdr:rowOff>161925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95675" y="12382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133350</xdr:colOff>
      <xdr:row>50</xdr:row>
      <xdr:rowOff>57150</xdr:rowOff>
    </xdr:from>
    <xdr:to>
      <xdr:col>4</xdr:col>
      <xdr:colOff>285750</xdr:colOff>
      <xdr:row>50</xdr:row>
      <xdr:rowOff>161925</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3495675" y="12325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51</xdr:row>
      <xdr:rowOff>57150</xdr:rowOff>
    </xdr:from>
    <xdr:to>
      <xdr:col>4</xdr:col>
      <xdr:colOff>285750</xdr:colOff>
      <xdr:row>51</xdr:row>
      <xdr:rowOff>161925</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3495675" y="12553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133350</xdr:colOff>
      <xdr:row>47</xdr:row>
      <xdr:rowOff>57150</xdr:rowOff>
    </xdr:from>
    <xdr:to>
      <xdr:col>4</xdr:col>
      <xdr:colOff>285750</xdr:colOff>
      <xdr:row>47</xdr:row>
      <xdr:rowOff>161925</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3495675" y="122491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48</xdr:row>
      <xdr:rowOff>57150</xdr:rowOff>
    </xdr:from>
    <xdr:to>
      <xdr:col>4</xdr:col>
      <xdr:colOff>285750</xdr:colOff>
      <xdr:row>48</xdr:row>
      <xdr:rowOff>161925</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3495675" y="124777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50</xdr:row>
      <xdr:rowOff>76200</xdr:rowOff>
    </xdr:from>
    <xdr:to>
      <xdr:col>4</xdr:col>
      <xdr:colOff>428625</xdr:colOff>
      <xdr:row>50</xdr:row>
      <xdr:rowOff>180975</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3638550" y="122110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51</xdr:row>
      <xdr:rowOff>57150</xdr:rowOff>
    </xdr:from>
    <xdr:to>
      <xdr:col>4</xdr:col>
      <xdr:colOff>428625</xdr:colOff>
      <xdr:row>51</xdr:row>
      <xdr:rowOff>161925</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3638550" y="124206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50</xdr:row>
      <xdr:rowOff>57150</xdr:rowOff>
    </xdr:from>
    <xdr:to>
      <xdr:col>4</xdr:col>
      <xdr:colOff>285750</xdr:colOff>
      <xdr:row>50</xdr:row>
      <xdr:rowOff>161925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495675" y="12153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51</xdr:row>
      <xdr:rowOff>57150</xdr:rowOff>
    </xdr:from>
    <xdr:to>
      <xdr:col>4</xdr:col>
      <xdr:colOff>285750</xdr:colOff>
      <xdr:row>51</xdr:row>
      <xdr:rowOff>161925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95675" y="12382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49</xdr:row>
      <xdr:rowOff>66675</xdr:rowOff>
    </xdr:from>
    <xdr:to>
      <xdr:col>4</xdr:col>
      <xdr:colOff>323850</xdr:colOff>
      <xdr:row>49</xdr:row>
      <xdr:rowOff>171450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533775" y="120872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50</xdr:row>
      <xdr:rowOff>66675</xdr:rowOff>
    </xdr:from>
    <xdr:to>
      <xdr:col>4</xdr:col>
      <xdr:colOff>323850</xdr:colOff>
      <xdr:row>50</xdr:row>
      <xdr:rowOff>171450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533775" y="123158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200025</xdr:colOff>
      <xdr:row>50</xdr:row>
      <xdr:rowOff>66675</xdr:rowOff>
    </xdr:from>
    <xdr:to>
      <xdr:col>4</xdr:col>
      <xdr:colOff>352425</xdr:colOff>
      <xdr:row>50</xdr:row>
      <xdr:rowOff>171450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562350" y="123539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200025</xdr:colOff>
      <xdr:row>51</xdr:row>
      <xdr:rowOff>47625</xdr:rowOff>
    </xdr:from>
    <xdr:to>
      <xdr:col>4</xdr:col>
      <xdr:colOff>352425</xdr:colOff>
      <xdr:row>51</xdr:row>
      <xdr:rowOff>152400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562350" y="125634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238125</xdr:colOff>
      <xdr:row>50</xdr:row>
      <xdr:rowOff>66675</xdr:rowOff>
    </xdr:from>
    <xdr:to>
      <xdr:col>4</xdr:col>
      <xdr:colOff>390525</xdr:colOff>
      <xdr:row>50</xdr:row>
      <xdr:rowOff>171450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600450" y="123348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51</xdr:row>
      <xdr:rowOff>57150</xdr:rowOff>
    </xdr:from>
    <xdr:to>
      <xdr:col>4</xdr:col>
      <xdr:colOff>390525</xdr:colOff>
      <xdr:row>51</xdr:row>
      <xdr:rowOff>161925</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600450" y="12553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133350</xdr:colOff>
      <xdr:row>49</xdr:row>
      <xdr:rowOff>57150</xdr:rowOff>
    </xdr:from>
    <xdr:to>
      <xdr:col>4</xdr:col>
      <xdr:colOff>285750</xdr:colOff>
      <xdr:row>49</xdr:row>
      <xdr:rowOff>161925</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3495675" y="12325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50</xdr:row>
      <xdr:rowOff>57150</xdr:rowOff>
    </xdr:from>
    <xdr:to>
      <xdr:col>4</xdr:col>
      <xdr:colOff>285750</xdr:colOff>
      <xdr:row>50</xdr:row>
      <xdr:rowOff>161925</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495675" y="12553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180975</xdr:colOff>
      <xdr:row>50</xdr:row>
      <xdr:rowOff>57150</xdr:rowOff>
    </xdr:from>
    <xdr:to>
      <xdr:col>4</xdr:col>
      <xdr:colOff>333375</xdr:colOff>
      <xdr:row>50</xdr:row>
      <xdr:rowOff>161925</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3543300" y="12287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51</xdr:row>
      <xdr:rowOff>57150</xdr:rowOff>
    </xdr:from>
    <xdr:to>
      <xdr:col>4</xdr:col>
      <xdr:colOff>333375</xdr:colOff>
      <xdr:row>51</xdr:row>
      <xdr:rowOff>161925</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543300" y="12515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133350</xdr:colOff>
      <xdr:row>49</xdr:row>
      <xdr:rowOff>57150</xdr:rowOff>
    </xdr:from>
    <xdr:to>
      <xdr:col>4</xdr:col>
      <xdr:colOff>285750</xdr:colOff>
      <xdr:row>49</xdr:row>
      <xdr:rowOff>161925</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3495675" y="120777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50</xdr:row>
      <xdr:rowOff>57150</xdr:rowOff>
    </xdr:from>
    <xdr:to>
      <xdr:col>4</xdr:col>
      <xdr:colOff>285750</xdr:colOff>
      <xdr:row>50</xdr:row>
      <xdr:rowOff>161925</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3495675" y="12306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133350</xdr:colOff>
      <xdr:row>50</xdr:row>
      <xdr:rowOff>57150</xdr:rowOff>
    </xdr:from>
    <xdr:to>
      <xdr:col>4</xdr:col>
      <xdr:colOff>285750</xdr:colOff>
      <xdr:row>50</xdr:row>
      <xdr:rowOff>161925</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3495675" y="12058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51</xdr:row>
      <xdr:rowOff>57150</xdr:rowOff>
    </xdr:from>
    <xdr:to>
      <xdr:col>4</xdr:col>
      <xdr:colOff>285750</xdr:colOff>
      <xdr:row>51</xdr:row>
      <xdr:rowOff>161925</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495675" y="12287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1"/>
  <sheetViews>
    <sheetView tabSelected="1" view="pageBreakPreview" zoomScaleNormal="100" zoomScaleSheetLayoutView="100" workbookViewId="0">
      <selection activeCell="K9" sqref="K9"/>
    </sheetView>
  </sheetViews>
  <sheetFormatPr defaultRowHeight="13.5"/>
  <cols>
    <col min="1" max="1" width="5.75" style="1" customWidth="1"/>
    <col min="2" max="2" width="5.625" style="1" customWidth="1"/>
    <col min="3" max="4" width="16.375" customWidth="1"/>
    <col min="5" max="5" width="11" customWidth="1"/>
    <col min="6" max="6" width="11.125" customWidth="1"/>
    <col min="7" max="7" width="20.625" customWidth="1"/>
    <col min="8" max="8" width="11.75" customWidth="1"/>
    <col min="9" max="9" width="14" customWidth="1"/>
    <col min="10" max="11" width="14.875" customWidth="1"/>
    <col min="12" max="12" width="9" style="58"/>
  </cols>
  <sheetData>
    <row r="1" spans="1:13" ht="20.100000000000001" customHeight="1">
      <c r="A1" s="5" t="s">
        <v>26</v>
      </c>
      <c r="G1" s="1"/>
      <c r="H1" s="1"/>
      <c r="I1" s="1"/>
      <c r="J1" s="174" t="s">
        <v>14</v>
      </c>
      <c r="K1" s="174"/>
    </row>
    <row r="2" spans="1:13" ht="20.100000000000001" customHeight="1">
      <c r="A2" s="183">
        <v>45748</v>
      </c>
      <c r="B2" s="183"/>
      <c r="C2" s="183"/>
      <c r="D2" s="183"/>
      <c r="E2" s="183"/>
      <c r="F2" s="183"/>
      <c r="G2" s="184"/>
      <c r="H2" s="184"/>
      <c r="I2" s="184"/>
      <c r="J2" s="184"/>
      <c r="K2" s="184"/>
    </row>
    <row r="3" spans="1:13" ht="14.25" thickBot="1">
      <c r="A3" s="44"/>
    </row>
    <row r="4" spans="1:13" ht="35.25" customHeight="1">
      <c r="A4" s="178" t="s">
        <v>6</v>
      </c>
      <c r="B4" s="179"/>
      <c r="C4" s="180"/>
      <c r="D4" s="181"/>
      <c r="E4" s="185" t="s">
        <v>5</v>
      </c>
      <c r="F4" s="179"/>
      <c r="G4" s="167"/>
      <c r="H4" s="168"/>
      <c r="I4" s="168"/>
      <c r="J4" s="179" t="s">
        <v>17</v>
      </c>
      <c r="K4" s="182"/>
    </row>
    <row r="5" spans="1:13" ht="40.15" customHeight="1">
      <c r="A5" s="176" t="s">
        <v>37</v>
      </c>
      <c r="B5" s="177"/>
      <c r="C5" s="175"/>
      <c r="D5" s="175"/>
      <c r="E5" s="186" t="s">
        <v>13</v>
      </c>
      <c r="F5" s="187"/>
      <c r="G5" s="188"/>
      <c r="H5" s="189"/>
      <c r="I5" s="189"/>
      <c r="J5" s="189"/>
      <c r="K5" s="190"/>
    </row>
    <row r="6" spans="1:13" ht="40.15" customHeight="1" thickBot="1">
      <c r="A6" s="171" t="s">
        <v>38</v>
      </c>
      <c r="B6" s="172"/>
      <c r="C6" s="172"/>
      <c r="D6" s="173"/>
      <c r="E6" s="169" t="s">
        <v>13</v>
      </c>
      <c r="F6" s="170"/>
      <c r="G6" s="191"/>
      <c r="H6" s="192"/>
      <c r="I6" s="192"/>
      <c r="J6" s="192"/>
      <c r="K6" s="193"/>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163" t="s">
        <v>7</v>
      </c>
      <c r="D10" s="165" t="s">
        <v>8</v>
      </c>
      <c r="E10" s="202" t="s">
        <v>15</v>
      </c>
      <c r="F10" s="196" t="s">
        <v>2</v>
      </c>
      <c r="G10" s="198" t="s">
        <v>27</v>
      </c>
      <c r="H10" s="198"/>
      <c r="I10" s="198"/>
      <c r="J10" s="198"/>
      <c r="K10" s="199"/>
    </row>
    <row r="11" spans="1:13" s="1" customFormat="1" ht="19.5" customHeight="1" thickBot="1">
      <c r="A11" s="195"/>
      <c r="B11" s="208"/>
      <c r="C11" s="164"/>
      <c r="D11" s="166"/>
      <c r="E11" s="203"/>
      <c r="F11" s="197"/>
      <c r="G11" s="200"/>
      <c r="H11" s="200"/>
      <c r="I11" s="200"/>
      <c r="J11" s="200"/>
      <c r="K11" s="201"/>
      <c r="L11" s="58"/>
      <c r="M11" s="44"/>
    </row>
    <row r="12" spans="1:13" ht="24" customHeight="1">
      <c r="A12" s="67">
        <f>A2</f>
        <v>45748</v>
      </c>
      <c r="B12" s="68" t="str">
        <f>TEXT(A12,"aaa")</f>
        <v>火</v>
      </c>
      <c r="C12" s="73"/>
      <c r="D12" s="30"/>
      <c r="E12" s="33"/>
      <c r="F12" s="31"/>
      <c r="G12" s="204"/>
      <c r="H12" s="205"/>
      <c r="I12" s="205"/>
      <c r="J12" s="205"/>
      <c r="K12" s="206"/>
      <c r="L12" s="59"/>
      <c r="M12" t="s">
        <v>18</v>
      </c>
    </row>
    <row r="13" spans="1:13" ht="24" customHeight="1">
      <c r="A13" s="66">
        <f>A12+1</f>
        <v>45749</v>
      </c>
      <c r="B13" s="69" t="str">
        <f t="shared" ref="B13:B39" si="0">TEXT(A13,"aaa")</f>
        <v>水</v>
      </c>
      <c r="C13" s="71"/>
      <c r="D13" s="32"/>
      <c r="E13" s="33"/>
      <c r="F13" s="34"/>
      <c r="G13" s="136"/>
      <c r="H13" s="137"/>
      <c r="I13" s="137"/>
      <c r="J13" s="137"/>
      <c r="K13" s="138"/>
      <c r="L13" s="59"/>
      <c r="M13" t="s">
        <v>19</v>
      </c>
    </row>
    <row r="14" spans="1:13" ht="24" customHeight="1">
      <c r="A14" s="66">
        <f t="shared" ref="A14:A41" si="1">A13+1</f>
        <v>45750</v>
      </c>
      <c r="B14" s="69" t="str">
        <f t="shared" si="0"/>
        <v>木</v>
      </c>
      <c r="C14" s="71"/>
      <c r="D14" s="32"/>
      <c r="E14" s="33"/>
      <c r="F14" s="35"/>
      <c r="G14" s="136"/>
      <c r="H14" s="137"/>
      <c r="I14" s="137"/>
      <c r="J14" s="137"/>
      <c r="K14" s="138"/>
      <c r="L14" s="59"/>
      <c r="M14" t="s">
        <v>35</v>
      </c>
    </row>
    <row r="15" spans="1:13" ht="24" customHeight="1">
      <c r="A15" s="66">
        <f t="shared" si="1"/>
        <v>45751</v>
      </c>
      <c r="B15" s="69" t="str">
        <f t="shared" si="0"/>
        <v>金</v>
      </c>
      <c r="C15" s="71"/>
      <c r="D15" s="32"/>
      <c r="E15" s="33"/>
      <c r="F15" s="35"/>
      <c r="G15" s="136"/>
      <c r="H15" s="137"/>
      <c r="I15" s="137"/>
      <c r="J15" s="137"/>
      <c r="K15" s="138"/>
      <c r="L15" s="59"/>
      <c r="M15" t="s">
        <v>20</v>
      </c>
    </row>
    <row r="16" spans="1:13" ht="24" customHeight="1">
      <c r="A16" s="66">
        <f t="shared" si="1"/>
        <v>45752</v>
      </c>
      <c r="B16" s="69" t="str">
        <f t="shared" si="0"/>
        <v>土</v>
      </c>
      <c r="C16" s="71"/>
      <c r="D16" s="32"/>
      <c r="E16" s="33"/>
      <c r="F16" s="35"/>
      <c r="G16" s="136"/>
      <c r="H16" s="137"/>
      <c r="I16" s="137"/>
      <c r="J16" s="137"/>
      <c r="K16" s="138"/>
      <c r="L16" s="59"/>
      <c r="M16" t="s">
        <v>21</v>
      </c>
    </row>
    <row r="17" spans="1:13" s="7" customFormat="1" ht="24" customHeight="1">
      <c r="A17" s="66">
        <f t="shared" si="1"/>
        <v>45753</v>
      </c>
      <c r="B17" s="69" t="str">
        <f t="shared" si="0"/>
        <v>日</v>
      </c>
      <c r="C17" s="72"/>
      <c r="D17" s="36"/>
      <c r="E17" s="33"/>
      <c r="F17" s="35"/>
      <c r="G17" s="136"/>
      <c r="H17" s="137"/>
      <c r="I17" s="137"/>
      <c r="J17" s="137"/>
      <c r="K17" s="138"/>
      <c r="L17" s="60"/>
      <c r="M17" t="s">
        <v>22</v>
      </c>
    </row>
    <row r="18" spans="1:13" s="7" customFormat="1" ht="24" customHeight="1">
      <c r="A18" s="66">
        <f t="shared" si="1"/>
        <v>45754</v>
      </c>
      <c r="B18" s="69" t="str">
        <f t="shared" si="0"/>
        <v>月</v>
      </c>
      <c r="C18" s="72"/>
      <c r="D18" s="36"/>
      <c r="E18" s="33"/>
      <c r="F18" s="35"/>
      <c r="G18" s="136"/>
      <c r="H18" s="137"/>
      <c r="I18" s="137"/>
      <c r="J18" s="137"/>
      <c r="K18" s="138"/>
      <c r="L18" s="60"/>
      <c r="M18" t="s">
        <v>23</v>
      </c>
    </row>
    <row r="19" spans="1:13" ht="24" customHeight="1">
      <c r="A19" s="66">
        <f t="shared" si="1"/>
        <v>45755</v>
      </c>
      <c r="B19" s="69" t="str">
        <f t="shared" si="0"/>
        <v>火</v>
      </c>
      <c r="C19" s="71"/>
      <c r="D19" s="32"/>
      <c r="E19" s="33"/>
      <c r="F19" s="35"/>
      <c r="G19" s="136"/>
      <c r="H19" s="137"/>
      <c r="I19" s="137"/>
      <c r="J19" s="137"/>
      <c r="K19" s="138"/>
      <c r="L19" s="59"/>
    </row>
    <row r="20" spans="1:13" ht="24" customHeight="1">
      <c r="A20" s="66">
        <f t="shared" si="1"/>
        <v>45756</v>
      </c>
      <c r="B20" s="69" t="str">
        <f t="shared" si="0"/>
        <v>水</v>
      </c>
      <c r="C20" s="71"/>
      <c r="D20" s="32"/>
      <c r="E20" s="33"/>
      <c r="F20" s="35"/>
      <c r="G20" s="136"/>
      <c r="H20" s="137"/>
      <c r="I20" s="137"/>
      <c r="J20" s="137"/>
      <c r="K20" s="138"/>
      <c r="L20" s="59"/>
    </row>
    <row r="21" spans="1:13" ht="24" customHeight="1">
      <c r="A21" s="66">
        <f t="shared" si="1"/>
        <v>45757</v>
      </c>
      <c r="B21" s="69" t="str">
        <f t="shared" si="0"/>
        <v>木</v>
      </c>
      <c r="C21" s="71"/>
      <c r="D21" s="32"/>
      <c r="E21" s="33"/>
      <c r="F21" s="34"/>
      <c r="G21" s="136"/>
      <c r="H21" s="137"/>
      <c r="I21" s="137"/>
      <c r="J21" s="137"/>
      <c r="K21" s="138"/>
      <c r="L21" s="59"/>
    </row>
    <row r="22" spans="1:13" ht="24" customHeight="1">
      <c r="A22" s="66">
        <f t="shared" si="1"/>
        <v>45758</v>
      </c>
      <c r="B22" s="69" t="str">
        <f t="shared" si="0"/>
        <v>金</v>
      </c>
      <c r="C22" s="71"/>
      <c r="D22" s="32"/>
      <c r="E22" s="33"/>
      <c r="F22" s="35"/>
      <c r="G22" s="136"/>
      <c r="H22" s="137"/>
      <c r="I22" s="137"/>
      <c r="J22" s="137"/>
      <c r="K22" s="138"/>
      <c r="L22" s="59"/>
    </row>
    <row r="23" spans="1:13" ht="24" customHeight="1">
      <c r="A23" s="66">
        <f t="shared" si="1"/>
        <v>45759</v>
      </c>
      <c r="B23" s="69" t="str">
        <f t="shared" si="0"/>
        <v>土</v>
      </c>
      <c r="C23" s="71"/>
      <c r="D23" s="32"/>
      <c r="E23" s="33"/>
      <c r="F23" s="35"/>
      <c r="G23" s="136"/>
      <c r="H23" s="137"/>
      <c r="I23" s="137"/>
      <c r="J23" s="137"/>
      <c r="K23" s="138"/>
      <c r="L23" s="59"/>
    </row>
    <row r="24" spans="1:13" s="7" customFormat="1" ht="24" customHeight="1">
      <c r="A24" s="66">
        <f t="shared" si="1"/>
        <v>45760</v>
      </c>
      <c r="B24" s="69" t="str">
        <f t="shared" si="0"/>
        <v>日</v>
      </c>
      <c r="C24" s="72"/>
      <c r="D24" s="36"/>
      <c r="E24" s="33"/>
      <c r="F24" s="35"/>
      <c r="G24" s="136"/>
      <c r="H24" s="137"/>
      <c r="I24" s="137"/>
      <c r="J24" s="137"/>
      <c r="K24" s="138"/>
      <c r="L24" s="60"/>
      <c r="M24"/>
    </row>
    <row r="25" spans="1:13" s="7" customFormat="1" ht="24" customHeight="1">
      <c r="A25" s="66">
        <f t="shared" si="1"/>
        <v>45761</v>
      </c>
      <c r="B25" s="69" t="str">
        <f t="shared" si="0"/>
        <v>月</v>
      </c>
      <c r="C25" s="72"/>
      <c r="D25" s="36"/>
      <c r="E25" s="33"/>
      <c r="F25" s="35"/>
      <c r="G25" s="136"/>
      <c r="H25" s="137"/>
      <c r="I25" s="137"/>
      <c r="J25" s="137"/>
      <c r="K25" s="138"/>
      <c r="L25" s="60"/>
      <c r="M25"/>
    </row>
    <row r="26" spans="1:13" ht="24" customHeight="1">
      <c r="A26" s="66">
        <f t="shared" si="1"/>
        <v>45762</v>
      </c>
      <c r="B26" s="69" t="str">
        <f t="shared" si="0"/>
        <v>火</v>
      </c>
      <c r="C26" s="71"/>
      <c r="D26" s="32"/>
      <c r="E26" s="33"/>
      <c r="F26" s="35"/>
      <c r="G26" s="136"/>
      <c r="H26" s="137"/>
      <c r="I26" s="137"/>
      <c r="J26" s="137"/>
      <c r="K26" s="138"/>
      <c r="L26" s="59"/>
    </row>
    <row r="27" spans="1:13" ht="24" customHeight="1">
      <c r="A27" s="66">
        <f t="shared" si="1"/>
        <v>45763</v>
      </c>
      <c r="B27" s="69" t="str">
        <f t="shared" si="0"/>
        <v>水</v>
      </c>
      <c r="C27" s="71"/>
      <c r="D27" s="32"/>
      <c r="E27" s="33"/>
      <c r="F27" s="35"/>
      <c r="G27" s="136"/>
      <c r="H27" s="137"/>
      <c r="I27" s="137"/>
      <c r="J27" s="137"/>
      <c r="K27" s="138"/>
      <c r="L27" s="59"/>
    </row>
    <row r="28" spans="1:13" ht="24" customHeight="1">
      <c r="A28" s="66">
        <f t="shared" si="1"/>
        <v>45764</v>
      </c>
      <c r="B28" s="69" t="str">
        <f t="shared" si="0"/>
        <v>木</v>
      </c>
      <c r="C28" s="71"/>
      <c r="D28" s="32"/>
      <c r="E28" s="33"/>
      <c r="F28" s="35"/>
      <c r="G28" s="136"/>
      <c r="H28" s="137"/>
      <c r="I28" s="137"/>
      <c r="J28" s="137"/>
      <c r="K28" s="138"/>
      <c r="L28" s="59"/>
    </row>
    <row r="29" spans="1:13" ht="24" customHeight="1">
      <c r="A29" s="66">
        <f t="shared" si="1"/>
        <v>45765</v>
      </c>
      <c r="B29" s="69" t="str">
        <f t="shared" si="0"/>
        <v>金</v>
      </c>
      <c r="C29" s="71"/>
      <c r="D29" s="32"/>
      <c r="E29" s="33"/>
      <c r="F29" s="35"/>
      <c r="G29" s="136"/>
      <c r="H29" s="137"/>
      <c r="I29" s="137"/>
      <c r="J29" s="137"/>
      <c r="K29" s="138"/>
      <c r="L29" s="59"/>
    </row>
    <row r="30" spans="1:13" ht="24" customHeight="1">
      <c r="A30" s="66">
        <f t="shared" si="1"/>
        <v>45766</v>
      </c>
      <c r="B30" s="69" t="str">
        <f t="shared" si="0"/>
        <v>土</v>
      </c>
      <c r="C30" s="71"/>
      <c r="D30" s="32"/>
      <c r="E30" s="33"/>
      <c r="F30" s="35"/>
      <c r="G30" s="136"/>
      <c r="H30" s="137"/>
      <c r="I30" s="137"/>
      <c r="J30" s="137"/>
      <c r="K30" s="138"/>
      <c r="L30" s="59"/>
    </row>
    <row r="31" spans="1:13" s="7" customFormat="1" ht="24" customHeight="1">
      <c r="A31" s="66">
        <f t="shared" si="1"/>
        <v>45767</v>
      </c>
      <c r="B31" s="69" t="str">
        <f t="shared" si="0"/>
        <v>日</v>
      </c>
      <c r="C31" s="71"/>
      <c r="D31" s="32"/>
      <c r="E31" s="33"/>
      <c r="F31" s="35"/>
      <c r="G31" s="136"/>
      <c r="H31" s="137"/>
      <c r="I31" s="137"/>
      <c r="J31" s="137"/>
      <c r="K31" s="138"/>
      <c r="L31" s="59"/>
      <c r="M31"/>
    </row>
    <row r="32" spans="1:13" s="7" customFormat="1" ht="24" customHeight="1">
      <c r="A32" s="66">
        <f t="shared" si="1"/>
        <v>45768</v>
      </c>
      <c r="B32" s="69" t="str">
        <f t="shared" si="0"/>
        <v>月</v>
      </c>
      <c r="C32" s="72"/>
      <c r="D32" s="36"/>
      <c r="E32" s="33"/>
      <c r="F32" s="35"/>
      <c r="G32" s="136"/>
      <c r="H32" s="137"/>
      <c r="I32" s="137"/>
      <c r="J32" s="137"/>
      <c r="K32" s="138"/>
      <c r="L32" s="60"/>
      <c r="M32"/>
    </row>
    <row r="33" spans="1:13" ht="24" customHeight="1">
      <c r="A33" s="66">
        <f t="shared" si="1"/>
        <v>45769</v>
      </c>
      <c r="B33" s="69" t="str">
        <f t="shared" si="0"/>
        <v>火</v>
      </c>
      <c r="C33" s="71"/>
      <c r="D33" s="32"/>
      <c r="E33" s="33"/>
      <c r="F33" s="35"/>
      <c r="G33" s="136"/>
      <c r="H33" s="137"/>
      <c r="I33" s="137"/>
      <c r="J33" s="137"/>
      <c r="K33" s="138"/>
      <c r="L33" s="59"/>
    </row>
    <row r="34" spans="1:13" ht="24" customHeight="1">
      <c r="A34" s="66">
        <f t="shared" si="1"/>
        <v>45770</v>
      </c>
      <c r="B34" s="69" t="str">
        <f t="shared" si="0"/>
        <v>水</v>
      </c>
      <c r="C34" s="71"/>
      <c r="D34" s="32"/>
      <c r="E34" s="33"/>
      <c r="F34" s="35"/>
      <c r="G34" s="136"/>
      <c r="H34" s="137"/>
      <c r="I34" s="137"/>
      <c r="J34" s="137"/>
      <c r="K34" s="138"/>
      <c r="L34" s="59"/>
    </row>
    <row r="35" spans="1:13" ht="24" customHeight="1">
      <c r="A35" s="66">
        <f t="shared" si="1"/>
        <v>45771</v>
      </c>
      <c r="B35" s="69" t="str">
        <f t="shared" si="0"/>
        <v>木</v>
      </c>
      <c r="C35" s="71"/>
      <c r="D35" s="32"/>
      <c r="E35" s="33"/>
      <c r="F35" s="35"/>
      <c r="G35" s="136"/>
      <c r="H35" s="137"/>
      <c r="I35" s="137"/>
      <c r="J35" s="137"/>
      <c r="K35" s="138"/>
      <c r="L35" s="59"/>
    </row>
    <row r="36" spans="1:13" ht="24" customHeight="1">
      <c r="A36" s="66">
        <f t="shared" si="1"/>
        <v>45772</v>
      </c>
      <c r="B36" s="69" t="str">
        <f t="shared" si="0"/>
        <v>金</v>
      </c>
      <c r="C36" s="71"/>
      <c r="D36" s="32"/>
      <c r="E36" s="33"/>
      <c r="F36" s="35"/>
      <c r="G36" s="136"/>
      <c r="H36" s="137"/>
      <c r="I36" s="137"/>
      <c r="J36" s="137"/>
      <c r="K36" s="138"/>
      <c r="L36" s="59"/>
    </row>
    <row r="37" spans="1:13" ht="24" customHeight="1">
      <c r="A37" s="66">
        <f t="shared" si="1"/>
        <v>45773</v>
      </c>
      <c r="B37" s="69" t="str">
        <f t="shared" si="0"/>
        <v>土</v>
      </c>
      <c r="C37" s="71"/>
      <c r="D37" s="32"/>
      <c r="E37" s="33"/>
      <c r="F37" s="35"/>
      <c r="G37" s="136"/>
      <c r="H37" s="137"/>
      <c r="I37" s="137"/>
      <c r="J37" s="137"/>
      <c r="K37" s="138"/>
      <c r="L37" s="59"/>
    </row>
    <row r="38" spans="1:13" s="7" customFormat="1" ht="24" customHeight="1">
      <c r="A38" s="66">
        <f t="shared" si="1"/>
        <v>45774</v>
      </c>
      <c r="B38" s="69" t="str">
        <f t="shared" si="0"/>
        <v>日</v>
      </c>
      <c r="C38" s="72"/>
      <c r="D38" s="36"/>
      <c r="E38" s="33"/>
      <c r="F38" s="35"/>
      <c r="G38" s="136"/>
      <c r="H38" s="137"/>
      <c r="I38" s="137"/>
      <c r="J38" s="137"/>
      <c r="K38" s="138"/>
      <c r="L38" s="59"/>
      <c r="M38"/>
    </row>
    <row r="39" spans="1:13" s="7" customFormat="1" ht="24" customHeight="1">
      <c r="A39" s="66">
        <f t="shared" si="1"/>
        <v>45775</v>
      </c>
      <c r="B39" s="69" t="str">
        <f t="shared" si="0"/>
        <v>月</v>
      </c>
      <c r="C39" s="72"/>
      <c r="D39" s="36"/>
      <c r="E39" s="33"/>
      <c r="F39" s="35"/>
      <c r="G39" s="136"/>
      <c r="H39" s="137"/>
      <c r="I39" s="137"/>
      <c r="J39" s="137"/>
      <c r="K39" s="138"/>
      <c r="L39" s="60"/>
      <c r="M39"/>
    </row>
    <row r="40" spans="1:13" s="7" customFormat="1" ht="24" customHeight="1">
      <c r="A40" s="66">
        <f t="shared" si="1"/>
        <v>45776</v>
      </c>
      <c r="B40" s="69" t="s">
        <v>40</v>
      </c>
      <c r="C40" s="72"/>
      <c r="D40" s="36"/>
      <c r="E40" s="33"/>
      <c r="F40" s="35"/>
      <c r="G40" s="136"/>
      <c r="H40" s="137"/>
      <c r="I40" s="137"/>
      <c r="J40" s="137"/>
      <c r="K40" s="138"/>
      <c r="L40" s="60"/>
      <c r="M40"/>
    </row>
    <row r="41" spans="1:13" s="7" customFormat="1" ht="24" customHeight="1" thickBot="1">
      <c r="A41" s="81">
        <f t="shared" si="1"/>
        <v>45777</v>
      </c>
      <c r="B41" s="70" t="str">
        <f t="shared" ref="B41" si="2">TEXT(A41,"aaa")</f>
        <v>水</v>
      </c>
      <c r="C41" s="82"/>
      <c r="D41" s="83"/>
      <c r="E41" s="38"/>
      <c r="F41" s="39"/>
      <c r="G41" s="158"/>
      <c r="H41" s="159"/>
      <c r="I41" s="159"/>
      <c r="J41" s="159"/>
      <c r="K41" s="160"/>
      <c r="L41" s="60"/>
      <c r="M41"/>
    </row>
    <row r="42" spans="1:13" ht="15" customHeight="1" thickBot="1">
      <c r="A42" s="149" t="s">
        <v>29</v>
      </c>
      <c r="B42" s="150"/>
      <c r="C42" s="106"/>
      <c r="D42" s="80"/>
      <c r="E42" s="52">
        <f>SUM(E12:E41)</f>
        <v>0</v>
      </c>
      <c r="F42" s="2"/>
      <c r="G42" s="2"/>
      <c r="H42" s="2"/>
      <c r="I42" s="2"/>
      <c r="J42" s="2"/>
      <c r="K42" s="2"/>
    </row>
    <row r="43" spans="1:13" ht="18" customHeight="1" thickBot="1">
      <c r="A43" s="151"/>
      <c r="B43" s="152"/>
      <c r="C43" s="48">
        <f>A2</f>
        <v>45748</v>
      </c>
      <c r="D43" s="48" t="s">
        <v>24</v>
      </c>
      <c r="E43" s="49">
        <f>7.5*21</f>
        <v>157.5</v>
      </c>
      <c r="F43" s="14"/>
      <c r="G43" s="2"/>
      <c r="H43" s="2"/>
      <c r="I43" s="2"/>
      <c r="J43" s="11"/>
      <c r="K43" s="12" t="s">
        <v>28</v>
      </c>
    </row>
    <row r="44" spans="1:13" ht="18" customHeight="1" thickBot="1">
      <c r="A44" s="153"/>
      <c r="B44" s="154"/>
      <c r="C44" s="104"/>
      <c r="D44" s="105" t="s">
        <v>39</v>
      </c>
      <c r="E44" s="127">
        <f>E42-E43</f>
        <v>-157.5</v>
      </c>
      <c r="F44" s="14"/>
      <c r="G44" s="2"/>
      <c r="H44" s="2"/>
      <c r="I44" s="2"/>
      <c r="J44" s="11"/>
      <c r="K44" s="143"/>
      <c r="L44" s="59"/>
    </row>
    <row r="45" spans="1:13" ht="18" customHeight="1" thickBot="1">
      <c r="B45" s="9"/>
      <c r="C45" s="20"/>
      <c r="D45" s="19"/>
      <c r="E45" s="13"/>
      <c r="F45" s="14"/>
      <c r="G45" s="2"/>
      <c r="H45" s="2"/>
      <c r="I45" s="2"/>
      <c r="J45" s="10"/>
      <c r="K45" s="144"/>
    </row>
    <row r="46" spans="1:13" ht="18" customHeight="1">
      <c r="B46" s="9"/>
      <c r="C46" s="157" t="s">
        <v>12</v>
      </c>
      <c r="D46" s="139" t="s">
        <v>3</v>
      </c>
      <c r="E46" s="17" t="s">
        <v>9</v>
      </c>
      <c r="F46" s="40" t="s">
        <v>4</v>
      </c>
      <c r="G46" s="2"/>
      <c r="H46" s="2"/>
      <c r="I46" s="2"/>
      <c r="J46" s="2"/>
      <c r="K46" s="144"/>
    </row>
    <row r="47" spans="1:13" ht="18" customHeight="1">
      <c r="B47" s="9"/>
      <c r="C47" s="157"/>
      <c r="D47" s="140"/>
      <c r="E47" s="16" t="s">
        <v>10</v>
      </c>
      <c r="F47" s="41" t="s">
        <v>4</v>
      </c>
      <c r="G47" s="2"/>
      <c r="H47" s="2"/>
      <c r="I47" s="2"/>
      <c r="J47" s="2"/>
      <c r="K47" s="144"/>
      <c r="M47" s="4"/>
    </row>
    <row r="48" spans="1:13" ht="18" customHeight="1" thickBot="1">
      <c r="B48" s="9"/>
      <c r="C48" s="18" t="s">
        <v>12</v>
      </c>
      <c r="D48" s="141" t="s">
        <v>11</v>
      </c>
      <c r="E48" s="142"/>
      <c r="F48" s="42" t="s">
        <v>4</v>
      </c>
      <c r="G48" s="2"/>
      <c r="H48" s="2"/>
      <c r="I48" s="2"/>
      <c r="J48" s="2"/>
      <c r="K48" s="145"/>
      <c r="M48" s="4"/>
    </row>
    <row r="49" spans="1:13" ht="18" customHeight="1" thickBot="1">
      <c r="A49" s="62"/>
      <c r="B49" s="62"/>
      <c r="C49" s="62"/>
      <c r="D49" s="62"/>
      <c r="E49" s="62"/>
      <c r="F49" s="62"/>
      <c r="G49" s="62"/>
      <c r="H49" s="62"/>
      <c r="I49" s="62"/>
      <c r="J49" s="2"/>
      <c r="M49" s="4"/>
    </row>
    <row r="50" spans="1:13" ht="18" customHeight="1" thickTop="1">
      <c r="A50" s="62"/>
      <c r="B50" s="62"/>
      <c r="C50" s="161" t="s">
        <v>30</v>
      </c>
      <c r="D50" s="146" t="s">
        <v>32</v>
      </c>
      <c r="E50" s="147"/>
      <c r="F50" s="148"/>
      <c r="G50" s="120">
        <v>45779</v>
      </c>
      <c r="H50" s="62"/>
      <c r="I50" s="62"/>
      <c r="J50" s="2"/>
      <c r="K50" s="10"/>
      <c r="L50" s="59"/>
      <c r="M50" s="4"/>
    </row>
    <row r="51" spans="1:13" ht="18" customHeight="1" thickBot="1">
      <c r="A51" s="62"/>
      <c r="B51" s="62"/>
      <c r="C51" s="162"/>
      <c r="D51" s="133" t="s">
        <v>31</v>
      </c>
      <c r="E51" s="134"/>
      <c r="F51" s="135"/>
      <c r="G51" s="121">
        <v>45786</v>
      </c>
      <c r="H51" s="62"/>
      <c r="I51" s="62"/>
      <c r="J51" s="2"/>
      <c r="K51" s="10"/>
      <c r="L51" s="59"/>
    </row>
    <row r="52" spans="1:13" ht="11.25" customHeight="1" thickTop="1">
      <c r="A52" s="63"/>
      <c r="B52" s="63"/>
      <c r="C52" s="63"/>
      <c r="D52" s="63"/>
      <c r="E52" s="63"/>
      <c r="F52" s="63"/>
      <c r="G52" s="63"/>
      <c r="H52" s="63"/>
      <c r="I52" s="63"/>
      <c r="J52" s="2"/>
      <c r="K52" s="2"/>
    </row>
    <row r="53" spans="1:13" s="6" customFormat="1" ht="22.5" customHeight="1">
      <c r="A53" s="155" t="s">
        <v>33</v>
      </c>
      <c r="B53" s="156"/>
      <c r="C53" s="156"/>
      <c r="D53" s="156"/>
      <c r="E53" s="156"/>
      <c r="F53" s="156"/>
      <c r="G53" s="156"/>
      <c r="H53" s="156"/>
      <c r="I53" s="156"/>
      <c r="J53" s="156"/>
      <c r="K53" s="156"/>
      <c r="L53" s="61"/>
      <c r="M53"/>
    </row>
    <row r="54" spans="1:13" s="6" customFormat="1" ht="22.5" customHeight="1">
      <c r="A54" s="156"/>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96.75" customHeight="1">
      <c r="A60" s="156"/>
      <c r="B60" s="156"/>
      <c r="C60" s="156"/>
      <c r="D60" s="156"/>
      <c r="E60" s="156"/>
      <c r="F60" s="156"/>
      <c r="G60" s="156"/>
      <c r="H60" s="156"/>
      <c r="I60" s="156"/>
      <c r="J60" s="156"/>
      <c r="K60" s="156"/>
      <c r="L60" s="61"/>
    </row>
    <row r="61" spans="1:13" ht="17.25">
      <c r="M61" s="6"/>
    </row>
  </sheetData>
  <mergeCells count="60">
    <mergeCell ref="A10:A11"/>
    <mergeCell ref="F10:F11"/>
    <mergeCell ref="G10:K11"/>
    <mergeCell ref="E10:E11"/>
    <mergeCell ref="G12:K12"/>
    <mergeCell ref="B10:B11"/>
    <mergeCell ref="G4:I4"/>
    <mergeCell ref="E6:F6"/>
    <mergeCell ref="A6:D6"/>
    <mergeCell ref="J1:K1"/>
    <mergeCell ref="C5:D5"/>
    <mergeCell ref="A5:B5"/>
    <mergeCell ref="A4:B4"/>
    <mergeCell ref="C4:D4"/>
    <mergeCell ref="J4:K4"/>
    <mergeCell ref="A2:K2"/>
    <mergeCell ref="E4:F4"/>
    <mergeCell ref="E5:F5"/>
    <mergeCell ref="G5:K5"/>
    <mergeCell ref="G6:K6"/>
    <mergeCell ref="G21:K21"/>
    <mergeCell ref="C10:C11"/>
    <mergeCell ref="D10:D11"/>
    <mergeCell ref="G17:K17"/>
    <mergeCell ref="G13:K13"/>
    <mergeCell ref="G14:K14"/>
    <mergeCell ref="G15:K15"/>
    <mergeCell ref="G16:K16"/>
    <mergeCell ref="G19:K19"/>
    <mergeCell ref="G18:K18"/>
    <mergeCell ref="G20:K20"/>
    <mergeCell ref="A42:B44"/>
    <mergeCell ref="A53:K60"/>
    <mergeCell ref="G24:K24"/>
    <mergeCell ref="G25:K25"/>
    <mergeCell ref="G26:K26"/>
    <mergeCell ref="G27:K27"/>
    <mergeCell ref="G28:K28"/>
    <mergeCell ref="G29:K29"/>
    <mergeCell ref="G30:K30"/>
    <mergeCell ref="G31:K31"/>
    <mergeCell ref="G32:K32"/>
    <mergeCell ref="G33:K33"/>
    <mergeCell ref="G34:K34"/>
    <mergeCell ref="C46:C47"/>
    <mergeCell ref="G41:K41"/>
    <mergeCell ref="C50:C51"/>
    <mergeCell ref="D51:F51"/>
    <mergeCell ref="G23:K23"/>
    <mergeCell ref="G22:K22"/>
    <mergeCell ref="D46:D47"/>
    <mergeCell ref="D48:E48"/>
    <mergeCell ref="G35:K35"/>
    <mergeCell ref="G40:K40"/>
    <mergeCell ref="G36:K36"/>
    <mergeCell ref="G37:K37"/>
    <mergeCell ref="G38:K38"/>
    <mergeCell ref="G39:K39"/>
    <mergeCell ref="K44:K48"/>
    <mergeCell ref="D50:F50"/>
  </mergeCells>
  <phoneticPr fontId="2"/>
  <conditionalFormatting sqref="C4:D4">
    <cfRule type="expression" dxfId="138" priority="22">
      <formula>$C$4&lt;&gt;""</formula>
    </cfRule>
  </conditionalFormatting>
  <conditionalFormatting sqref="C5:D5">
    <cfRule type="expression" dxfId="137" priority="21">
      <formula>$C$5&lt;&gt;""</formula>
    </cfRule>
  </conditionalFormatting>
  <conditionalFormatting sqref="G4:I4">
    <cfRule type="expression" dxfId="136" priority="20">
      <formula>$G$4&lt;&gt;""</formula>
    </cfRule>
  </conditionalFormatting>
  <conditionalFormatting sqref="A12:K17 A18:F19 A20:K39 A41:K41 A40 C40:K40">
    <cfRule type="expression" dxfId="135" priority="15">
      <formula>$B12="祝"</formula>
    </cfRule>
    <cfRule type="expression" dxfId="134" priority="16">
      <formula>$B12="土"</formula>
    </cfRule>
    <cfRule type="expression" dxfId="133" priority="17">
      <formula>$B12="日"</formula>
    </cfRule>
  </conditionalFormatting>
  <conditionalFormatting sqref="G19:K19">
    <cfRule type="expression" dxfId="132" priority="7">
      <formula>$B20="祝"</formula>
    </cfRule>
    <cfRule type="expression" dxfId="131" priority="8">
      <formula>$B20="土"</formula>
    </cfRule>
    <cfRule type="expression" dxfId="130" priority="9">
      <formula>$B20="日"</formula>
    </cfRule>
  </conditionalFormatting>
  <conditionalFormatting sqref="G18:K18">
    <cfRule type="expression" dxfId="129" priority="4">
      <formula>$B18="祝"</formula>
    </cfRule>
    <cfRule type="expression" dxfId="128" priority="5">
      <formula>$B18="土"</formula>
    </cfRule>
    <cfRule type="expression" dxfId="127" priority="6">
      <formula>$B18="日"</formula>
    </cfRule>
  </conditionalFormatting>
  <conditionalFormatting sqref="B40">
    <cfRule type="expression" dxfId="126" priority="1">
      <formula>$B40="祝"</formula>
    </cfRule>
    <cfRule type="expression" dxfId="125" priority="2">
      <formula>$B40="土"</formula>
    </cfRule>
    <cfRule type="expression" dxfId="124" priority="3">
      <formula>$B40="日"</formula>
    </cfRule>
  </conditionalFormatting>
  <conditionalFormatting sqref="G7:I8">
    <cfRule type="expression" dxfId="123" priority="45">
      <formula>#REF!&lt;&gt;""</formula>
    </cfRule>
  </conditionalFormatting>
  <dataValidations count="3">
    <dataValidation type="list" allowBlank="1" showInputMessage="1" showErrorMessage="1" sqref="G4:I4" xr:uid="{00000000-0002-0000-0000-000000000000}">
      <formula1>$M$13:$M$18</formula1>
    </dataValidation>
    <dataValidation type="list" allowBlank="1" showInputMessage="1" showErrorMessage="1" sqref="F12:F41" xr:uid="{00000000-0002-0000-0000-000001000000}">
      <formula1>"○"</formula1>
    </dataValidation>
    <dataValidation type="list" allowBlank="1" showInputMessage="1" showErrorMessage="1" sqref="C5:D5" xr:uid="{00000000-0002-0000-0000-000002000000}">
      <formula1>"特別招聘研究教員,研究教員（教授）,研究教員（准教授）,研究教員（助教）,専門研究員,研究員"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1"/>
  <sheetViews>
    <sheetView view="pageBreakPreview" zoomScaleNormal="100" zoomScaleSheetLayoutView="100" workbookViewId="0">
      <selection activeCell="G47" sqref="G47"/>
    </sheetView>
  </sheetViews>
  <sheetFormatPr defaultRowHeight="13.5"/>
  <cols>
    <col min="1" max="1" width="5.75" style="22" customWidth="1"/>
    <col min="2" max="2" width="5.625" style="22" customWidth="1"/>
    <col min="3" max="4" width="16.375" customWidth="1"/>
    <col min="5" max="5" width="12" customWidth="1"/>
    <col min="6" max="6" width="12.25" customWidth="1"/>
    <col min="7" max="7" width="20.625" customWidth="1"/>
    <col min="8" max="8" width="10.625" customWidth="1"/>
    <col min="9" max="9" width="12.375"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EDATE('4月'!A2,9)</f>
        <v>46023</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9"/>
      <c r="M11" s="44"/>
    </row>
    <row r="12" spans="1:13" ht="19.5" customHeight="1">
      <c r="A12" s="102">
        <f>A2</f>
        <v>46023</v>
      </c>
      <c r="B12" s="69" t="s">
        <v>40</v>
      </c>
      <c r="C12" s="73"/>
      <c r="D12" s="30"/>
      <c r="E12" s="33"/>
      <c r="F12" s="31"/>
      <c r="G12" s="234"/>
      <c r="H12" s="234"/>
      <c r="I12" s="234"/>
      <c r="J12" s="234"/>
      <c r="K12" s="235"/>
      <c r="M12" t="s">
        <v>18</v>
      </c>
    </row>
    <row r="13" spans="1:13" s="101" customFormat="1" ht="19.5" customHeight="1">
      <c r="A13" s="107">
        <f t="shared" ref="A13:A42" si="0">A12+1</f>
        <v>46024</v>
      </c>
      <c r="B13" s="108" t="str">
        <f t="shared" ref="B13:B16" si="1">TEXT(A13,"aaa")</f>
        <v>金</v>
      </c>
      <c r="C13" s="116"/>
      <c r="D13" s="117"/>
      <c r="E13" s="118"/>
      <c r="F13" s="119"/>
      <c r="G13" s="227" t="s">
        <v>36</v>
      </c>
      <c r="H13" s="227"/>
      <c r="I13" s="227"/>
      <c r="J13" s="227"/>
      <c r="K13" s="228"/>
      <c r="L13" s="100"/>
      <c r="M13" s="101" t="s">
        <v>19</v>
      </c>
    </row>
    <row r="14" spans="1:13" s="101" customFormat="1" ht="19.5" customHeight="1">
      <c r="A14" s="107">
        <f t="shared" si="0"/>
        <v>46025</v>
      </c>
      <c r="B14" s="108" t="str">
        <f t="shared" si="1"/>
        <v>土</v>
      </c>
      <c r="C14" s="116"/>
      <c r="D14" s="117"/>
      <c r="E14" s="118"/>
      <c r="F14" s="119"/>
      <c r="G14" s="227"/>
      <c r="H14" s="227"/>
      <c r="I14" s="227"/>
      <c r="J14" s="227"/>
      <c r="K14" s="228"/>
      <c r="L14" s="100"/>
      <c r="M14" s="101" t="s">
        <v>35</v>
      </c>
    </row>
    <row r="15" spans="1:13" s="101" customFormat="1" ht="19.5" customHeight="1">
      <c r="A15" s="107">
        <f t="shared" si="0"/>
        <v>46026</v>
      </c>
      <c r="B15" s="108" t="str">
        <f t="shared" si="1"/>
        <v>日</v>
      </c>
      <c r="C15" s="116"/>
      <c r="D15" s="117"/>
      <c r="E15" s="118"/>
      <c r="F15" s="119"/>
      <c r="G15" s="227"/>
      <c r="H15" s="227"/>
      <c r="I15" s="227"/>
      <c r="J15" s="227"/>
      <c r="K15" s="228"/>
      <c r="L15" s="100"/>
      <c r="M15" s="101" t="s">
        <v>20</v>
      </c>
    </row>
    <row r="16" spans="1:13" s="101" customFormat="1" ht="19.5" customHeight="1">
      <c r="A16" s="107">
        <f t="shared" si="0"/>
        <v>46027</v>
      </c>
      <c r="B16" s="108" t="str">
        <f t="shared" si="1"/>
        <v>月</v>
      </c>
      <c r="C16" s="116"/>
      <c r="D16" s="117"/>
      <c r="E16" s="118"/>
      <c r="F16" s="119"/>
      <c r="G16" s="227" t="s">
        <v>36</v>
      </c>
      <c r="H16" s="227"/>
      <c r="I16" s="227"/>
      <c r="J16" s="227"/>
      <c r="K16" s="228"/>
      <c r="L16" s="100"/>
      <c r="M16" s="101" t="s">
        <v>21</v>
      </c>
    </row>
    <row r="17" spans="1:13" s="7" customFormat="1" ht="19.5" customHeight="1">
      <c r="A17" s="66">
        <f t="shared" si="0"/>
        <v>46028</v>
      </c>
      <c r="B17" s="69" t="str">
        <f t="shared" ref="B17:B42" si="2">TEXT(A17,"aaa")</f>
        <v>火</v>
      </c>
      <c r="C17" s="72"/>
      <c r="D17" s="36"/>
      <c r="E17" s="33"/>
      <c r="F17" s="35"/>
      <c r="G17" s="137"/>
      <c r="H17" s="137"/>
      <c r="I17" s="137"/>
      <c r="J17" s="137"/>
      <c r="K17" s="138"/>
      <c r="L17" s="60"/>
      <c r="M17" t="s">
        <v>22</v>
      </c>
    </row>
    <row r="18" spans="1:13" s="7" customFormat="1" ht="19.5" customHeight="1">
      <c r="A18" s="66">
        <f t="shared" si="0"/>
        <v>46029</v>
      </c>
      <c r="B18" s="69" t="str">
        <f t="shared" si="2"/>
        <v>水</v>
      </c>
      <c r="C18" s="72"/>
      <c r="D18" s="36"/>
      <c r="E18" s="33"/>
      <c r="F18" s="35"/>
      <c r="G18" s="137"/>
      <c r="H18" s="137"/>
      <c r="I18" s="137"/>
      <c r="J18" s="137"/>
      <c r="K18" s="138"/>
      <c r="L18" s="60"/>
      <c r="M18" t="s">
        <v>23</v>
      </c>
    </row>
    <row r="19" spans="1:13" ht="19.5" customHeight="1">
      <c r="A19" s="66">
        <f t="shared" si="0"/>
        <v>46030</v>
      </c>
      <c r="B19" s="69" t="str">
        <f t="shared" si="2"/>
        <v>木</v>
      </c>
      <c r="C19" s="71"/>
      <c r="D19" s="32"/>
      <c r="E19" s="33"/>
      <c r="F19" s="35"/>
      <c r="G19" s="137"/>
      <c r="H19" s="137"/>
      <c r="I19" s="137"/>
      <c r="J19" s="137"/>
      <c r="K19" s="138"/>
    </row>
    <row r="20" spans="1:13" ht="19.5" customHeight="1">
      <c r="A20" s="66">
        <f t="shared" si="0"/>
        <v>46031</v>
      </c>
      <c r="B20" s="69" t="str">
        <f t="shared" si="2"/>
        <v>金</v>
      </c>
      <c r="C20" s="71"/>
      <c r="D20" s="32"/>
      <c r="E20" s="33"/>
      <c r="F20" s="35"/>
      <c r="G20" s="137"/>
      <c r="H20" s="137"/>
      <c r="I20" s="137"/>
      <c r="J20" s="137"/>
      <c r="K20" s="138"/>
    </row>
    <row r="21" spans="1:13" ht="19.5" customHeight="1">
      <c r="A21" s="66">
        <f t="shared" si="0"/>
        <v>46032</v>
      </c>
      <c r="B21" s="69" t="str">
        <f t="shared" si="2"/>
        <v>土</v>
      </c>
      <c r="C21" s="71"/>
      <c r="D21" s="32"/>
      <c r="E21" s="33"/>
      <c r="F21" s="34"/>
      <c r="G21" s="137"/>
      <c r="H21" s="137"/>
      <c r="I21" s="137"/>
      <c r="J21" s="137"/>
      <c r="K21" s="138"/>
    </row>
    <row r="22" spans="1:13" ht="19.5" customHeight="1">
      <c r="A22" s="66">
        <f t="shared" si="0"/>
        <v>46033</v>
      </c>
      <c r="B22" s="69" t="str">
        <f t="shared" si="2"/>
        <v>日</v>
      </c>
      <c r="C22" s="71"/>
      <c r="D22" s="32"/>
      <c r="E22" s="33"/>
      <c r="F22" s="35"/>
      <c r="G22" s="137"/>
      <c r="H22" s="137"/>
      <c r="I22" s="137"/>
      <c r="J22" s="137"/>
      <c r="K22" s="138"/>
    </row>
    <row r="23" spans="1:13" ht="19.5" customHeight="1">
      <c r="A23" s="66">
        <f t="shared" si="0"/>
        <v>46034</v>
      </c>
      <c r="B23" s="69" t="s">
        <v>43</v>
      </c>
      <c r="C23" s="71"/>
      <c r="D23" s="32"/>
      <c r="E23" s="33"/>
      <c r="F23" s="35"/>
      <c r="G23" s="137"/>
      <c r="H23" s="137"/>
      <c r="I23" s="137"/>
      <c r="J23" s="137"/>
      <c r="K23" s="138"/>
    </row>
    <row r="24" spans="1:13" s="7" customFormat="1" ht="19.5" customHeight="1">
      <c r="A24" s="66">
        <f t="shared" si="0"/>
        <v>46035</v>
      </c>
      <c r="B24" s="69" t="str">
        <f t="shared" si="2"/>
        <v>火</v>
      </c>
      <c r="C24" s="71"/>
      <c r="D24" s="32"/>
      <c r="E24" s="33"/>
      <c r="F24" s="35"/>
      <c r="G24" s="137"/>
      <c r="H24" s="137"/>
      <c r="I24" s="137"/>
      <c r="J24" s="137"/>
      <c r="K24" s="138"/>
      <c r="L24" s="60"/>
      <c r="M24"/>
    </row>
    <row r="25" spans="1:13" s="7" customFormat="1" ht="19.5" customHeight="1">
      <c r="A25" s="66">
        <f t="shared" si="0"/>
        <v>46036</v>
      </c>
      <c r="B25" s="69" t="str">
        <f t="shared" si="2"/>
        <v>水</v>
      </c>
      <c r="C25" s="72"/>
      <c r="D25" s="36"/>
      <c r="E25" s="33"/>
      <c r="F25" s="35"/>
      <c r="G25" s="137"/>
      <c r="H25" s="137"/>
      <c r="I25" s="137"/>
      <c r="J25" s="137"/>
      <c r="K25" s="138"/>
      <c r="L25" s="60"/>
      <c r="M25"/>
    </row>
    <row r="26" spans="1:13" ht="19.5" customHeight="1">
      <c r="A26" s="66">
        <f t="shared" si="0"/>
        <v>46037</v>
      </c>
      <c r="B26" s="69" t="str">
        <f t="shared" si="2"/>
        <v>木</v>
      </c>
      <c r="C26" s="71"/>
      <c r="D26" s="32"/>
      <c r="E26" s="33"/>
      <c r="F26" s="35"/>
      <c r="G26" s="137"/>
      <c r="H26" s="137"/>
      <c r="I26" s="137"/>
      <c r="J26" s="137"/>
      <c r="K26" s="138"/>
    </row>
    <row r="27" spans="1:13" ht="19.5" customHeight="1">
      <c r="A27" s="66">
        <f t="shared" si="0"/>
        <v>46038</v>
      </c>
      <c r="B27" s="69" t="str">
        <f t="shared" si="2"/>
        <v>金</v>
      </c>
      <c r="C27" s="71"/>
      <c r="D27" s="32"/>
      <c r="E27" s="33"/>
      <c r="F27" s="35"/>
      <c r="G27" s="137"/>
      <c r="H27" s="137"/>
      <c r="I27" s="137"/>
      <c r="J27" s="137"/>
      <c r="K27" s="138"/>
    </row>
    <row r="28" spans="1:13" ht="19.5" customHeight="1">
      <c r="A28" s="66">
        <f t="shared" si="0"/>
        <v>46039</v>
      </c>
      <c r="B28" s="69" t="str">
        <f t="shared" si="2"/>
        <v>土</v>
      </c>
      <c r="C28" s="71"/>
      <c r="D28" s="32"/>
      <c r="E28" s="33"/>
      <c r="F28" s="35"/>
      <c r="G28" s="137"/>
      <c r="H28" s="137"/>
      <c r="I28" s="137"/>
      <c r="J28" s="137"/>
      <c r="K28" s="138"/>
    </row>
    <row r="29" spans="1:13" ht="19.5" customHeight="1">
      <c r="A29" s="66">
        <f t="shared" si="0"/>
        <v>46040</v>
      </c>
      <c r="B29" s="69" t="str">
        <f t="shared" si="2"/>
        <v>日</v>
      </c>
      <c r="C29" s="71"/>
      <c r="D29" s="32"/>
      <c r="E29" s="33"/>
      <c r="F29" s="35"/>
      <c r="G29" s="137"/>
      <c r="H29" s="137"/>
      <c r="I29" s="137"/>
      <c r="J29" s="137"/>
      <c r="K29" s="138"/>
    </row>
    <row r="30" spans="1:13" ht="19.5" customHeight="1">
      <c r="A30" s="66">
        <f t="shared" si="0"/>
        <v>46041</v>
      </c>
      <c r="B30" s="69" t="str">
        <f t="shared" si="2"/>
        <v>月</v>
      </c>
      <c r="C30" s="71"/>
      <c r="D30" s="32"/>
      <c r="E30" s="33"/>
      <c r="F30" s="35"/>
      <c r="G30" s="137"/>
      <c r="H30" s="137"/>
      <c r="I30" s="137"/>
      <c r="J30" s="137"/>
      <c r="K30" s="138"/>
    </row>
    <row r="31" spans="1:13" s="7" customFormat="1" ht="19.5" customHeight="1">
      <c r="A31" s="66">
        <f t="shared" si="0"/>
        <v>46042</v>
      </c>
      <c r="B31" s="69" t="str">
        <f t="shared" si="2"/>
        <v>火</v>
      </c>
      <c r="C31" s="71"/>
      <c r="D31" s="32"/>
      <c r="E31" s="33"/>
      <c r="F31" s="35"/>
      <c r="G31" s="137"/>
      <c r="H31" s="137"/>
      <c r="I31" s="137"/>
      <c r="J31" s="137"/>
      <c r="K31" s="138"/>
      <c r="L31" s="60"/>
      <c r="M31"/>
    </row>
    <row r="32" spans="1:13" s="7" customFormat="1" ht="19.5" customHeight="1">
      <c r="A32" s="66">
        <f t="shared" si="0"/>
        <v>46043</v>
      </c>
      <c r="B32" s="69" t="str">
        <f t="shared" si="2"/>
        <v>水</v>
      </c>
      <c r="C32" s="72"/>
      <c r="D32" s="36"/>
      <c r="E32" s="33"/>
      <c r="F32" s="35"/>
      <c r="G32" s="137"/>
      <c r="H32" s="137"/>
      <c r="I32" s="137"/>
      <c r="J32" s="137"/>
      <c r="K32" s="138"/>
      <c r="L32" s="60"/>
      <c r="M32"/>
    </row>
    <row r="33" spans="1:13" ht="19.5" customHeight="1">
      <c r="A33" s="66">
        <f t="shared" si="0"/>
        <v>46044</v>
      </c>
      <c r="B33" s="69" t="str">
        <f t="shared" si="2"/>
        <v>木</v>
      </c>
      <c r="C33" s="71"/>
      <c r="D33" s="32"/>
      <c r="E33" s="33"/>
      <c r="F33" s="35"/>
      <c r="G33" s="137"/>
      <c r="H33" s="137"/>
      <c r="I33" s="137"/>
      <c r="J33" s="137"/>
      <c r="K33" s="138"/>
    </row>
    <row r="34" spans="1:13" ht="19.5" customHeight="1">
      <c r="A34" s="66">
        <f t="shared" si="0"/>
        <v>46045</v>
      </c>
      <c r="B34" s="69" t="str">
        <f t="shared" si="2"/>
        <v>金</v>
      </c>
      <c r="C34" s="71"/>
      <c r="D34" s="32"/>
      <c r="E34" s="33"/>
      <c r="F34" s="35"/>
      <c r="G34" s="137"/>
      <c r="H34" s="137"/>
      <c r="I34" s="137"/>
      <c r="J34" s="137"/>
      <c r="K34" s="138"/>
    </row>
    <row r="35" spans="1:13" ht="19.5" customHeight="1">
      <c r="A35" s="66">
        <f t="shared" si="0"/>
        <v>46046</v>
      </c>
      <c r="B35" s="69" t="str">
        <f t="shared" si="2"/>
        <v>土</v>
      </c>
      <c r="C35" s="71"/>
      <c r="D35" s="32"/>
      <c r="E35" s="33"/>
      <c r="F35" s="35"/>
      <c r="G35" s="137"/>
      <c r="H35" s="137"/>
      <c r="I35" s="137"/>
      <c r="J35" s="137"/>
      <c r="K35" s="138"/>
    </row>
    <row r="36" spans="1:13" ht="19.5" customHeight="1">
      <c r="A36" s="66">
        <f t="shared" si="0"/>
        <v>46047</v>
      </c>
      <c r="B36" s="69" t="str">
        <f t="shared" si="2"/>
        <v>日</v>
      </c>
      <c r="C36" s="71"/>
      <c r="D36" s="32"/>
      <c r="E36" s="33"/>
      <c r="F36" s="35"/>
      <c r="G36" s="137"/>
      <c r="H36" s="137"/>
      <c r="I36" s="137"/>
      <c r="J36" s="137"/>
      <c r="K36" s="138"/>
    </row>
    <row r="37" spans="1:13" ht="19.5" customHeight="1">
      <c r="A37" s="66">
        <f t="shared" si="0"/>
        <v>46048</v>
      </c>
      <c r="B37" s="69" t="str">
        <f t="shared" si="2"/>
        <v>月</v>
      </c>
      <c r="C37" s="71"/>
      <c r="D37" s="32"/>
      <c r="E37" s="33"/>
      <c r="F37" s="35"/>
      <c r="G37" s="137"/>
      <c r="H37" s="137"/>
      <c r="I37" s="137"/>
      <c r="J37" s="137"/>
      <c r="K37" s="138"/>
    </row>
    <row r="38" spans="1:13" s="7" customFormat="1" ht="19.5" customHeight="1">
      <c r="A38" s="66">
        <f t="shared" si="0"/>
        <v>46049</v>
      </c>
      <c r="B38" s="69" t="str">
        <f t="shared" si="2"/>
        <v>火</v>
      </c>
      <c r="C38" s="72"/>
      <c r="D38" s="36"/>
      <c r="E38" s="33"/>
      <c r="F38" s="35"/>
      <c r="G38" s="137"/>
      <c r="H38" s="137"/>
      <c r="I38" s="137"/>
      <c r="J38" s="137"/>
      <c r="K38" s="138"/>
      <c r="L38" s="60"/>
      <c r="M38"/>
    </row>
    <row r="39" spans="1:13" s="7" customFormat="1" ht="19.5" customHeight="1">
      <c r="A39" s="66">
        <f t="shared" si="0"/>
        <v>46050</v>
      </c>
      <c r="B39" s="69" t="str">
        <f t="shared" si="2"/>
        <v>水</v>
      </c>
      <c r="C39" s="72"/>
      <c r="D39" s="36"/>
      <c r="E39" s="33"/>
      <c r="F39" s="35"/>
      <c r="G39" s="137"/>
      <c r="H39" s="137"/>
      <c r="I39" s="137"/>
      <c r="J39" s="137"/>
      <c r="K39" s="138"/>
      <c r="L39" s="60"/>
      <c r="M39"/>
    </row>
    <row r="40" spans="1:13" ht="19.5" customHeight="1">
      <c r="A40" s="66">
        <f t="shared" si="0"/>
        <v>46051</v>
      </c>
      <c r="B40" s="69" t="str">
        <f t="shared" si="2"/>
        <v>木</v>
      </c>
      <c r="C40" s="71"/>
      <c r="D40" s="32"/>
      <c r="E40" s="33"/>
      <c r="F40" s="35"/>
      <c r="G40" s="137"/>
      <c r="H40" s="137"/>
      <c r="I40" s="137"/>
      <c r="J40" s="137"/>
      <c r="K40" s="138"/>
    </row>
    <row r="41" spans="1:13" ht="19.5" customHeight="1">
      <c r="A41" s="66">
        <f t="shared" si="0"/>
        <v>46052</v>
      </c>
      <c r="B41" s="69" t="str">
        <f t="shared" si="2"/>
        <v>金</v>
      </c>
      <c r="C41" s="71"/>
      <c r="D41" s="32"/>
      <c r="E41" s="33"/>
      <c r="F41" s="35"/>
      <c r="G41" s="137"/>
      <c r="H41" s="137"/>
      <c r="I41" s="137"/>
      <c r="J41" s="137"/>
      <c r="K41" s="138"/>
    </row>
    <row r="42" spans="1:13" ht="19.5" customHeight="1" thickBot="1">
      <c r="A42" s="66">
        <f t="shared" si="0"/>
        <v>46053</v>
      </c>
      <c r="B42" s="75" t="str">
        <f t="shared" si="2"/>
        <v>土</v>
      </c>
      <c r="C42" s="79"/>
      <c r="D42" s="76"/>
      <c r="E42" s="77"/>
      <c r="F42" s="78"/>
      <c r="G42" s="223"/>
      <c r="H42" s="223"/>
      <c r="I42" s="223"/>
      <c r="J42" s="223"/>
      <c r="K42" s="224"/>
    </row>
    <row r="43" spans="1:13" ht="15" customHeight="1" thickBot="1">
      <c r="A43" s="149" t="s">
        <v>29</v>
      </c>
      <c r="B43" s="150"/>
      <c r="C43" s="46"/>
      <c r="D43" s="50"/>
      <c r="E43" s="45">
        <f>SUM(E12:E42)</f>
        <v>0</v>
      </c>
      <c r="F43" s="2"/>
      <c r="G43" s="2"/>
      <c r="H43" s="2"/>
      <c r="I43" s="2"/>
      <c r="J43" s="2"/>
      <c r="K43" s="2"/>
    </row>
    <row r="44" spans="1:13" ht="18" customHeight="1" thickBot="1">
      <c r="A44" s="151"/>
      <c r="B44" s="152"/>
      <c r="C44" s="47">
        <f>A2</f>
        <v>46023</v>
      </c>
      <c r="D44" s="48" t="s">
        <v>24</v>
      </c>
      <c r="E44" s="128">
        <f>7.5*18</f>
        <v>135</v>
      </c>
      <c r="F44" s="15"/>
      <c r="G44" s="2"/>
      <c r="H44" s="2"/>
      <c r="I44" s="2"/>
      <c r="J44" s="11"/>
      <c r="K44" s="12" t="s">
        <v>28</v>
      </c>
    </row>
    <row r="45" spans="1:13" ht="18" customHeight="1" thickBot="1">
      <c r="A45" s="153"/>
      <c r="B45" s="154"/>
      <c r="C45" s="104"/>
      <c r="D45" s="105" t="s">
        <v>39</v>
      </c>
      <c r="E45" s="127">
        <f>E43-E44</f>
        <v>-135</v>
      </c>
      <c r="F45" s="14"/>
      <c r="G45" s="2"/>
      <c r="H45" s="2"/>
      <c r="I45" s="2"/>
      <c r="J45" s="11"/>
      <c r="K45" s="143"/>
    </row>
    <row r="46" spans="1:13" ht="18" customHeight="1" thickBot="1">
      <c r="A46" s="44"/>
      <c r="B46" s="9"/>
      <c r="C46" s="20"/>
      <c r="D46" s="19"/>
      <c r="E46" s="13"/>
      <c r="F46" s="14"/>
      <c r="G46" s="2"/>
      <c r="H46" s="2"/>
      <c r="I46" s="2"/>
      <c r="J46" s="10"/>
      <c r="K46" s="144"/>
    </row>
    <row r="47" spans="1:13" ht="18" customHeight="1">
      <c r="A47" s="44"/>
      <c r="B47" s="9"/>
      <c r="C47" s="157" t="s">
        <v>12</v>
      </c>
      <c r="D47" s="139" t="s">
        <v>3</v>
      </c>
      <c r="E47" s="17" t="s">
        <v>9</v>
      </c>
      <c r="F47" s="40" t="s">
        <v>4</v>
      </c>
      <c r="G47" s="2"/>
      <c r="H47" s="2"/>
      <c r="I47" s="2"/>
      <c r="J47" s="2"/>
      <c r="K47" s="144"/>
    </row>
    <row r="48" spans="1:13" ht="18" customHeight="1">
      <c r="A48" s="44"/>
      <c r="B48" s="9"/>
      <c r="C48" s="157"/>
      <c r="D48" s="140"/>
      <c r="E48" s="16" t="s">
        <v>10</v>
      </c>
      <c r="F48" s="41" t="s">
        <v>4</v>
      </c>
      <c r="G48" s="2"/>
      <c r="H48" s="2"/>
      <c r="I48" s="2"/>
      <c r="J48" s="2"/>
      <c r="K48" s="144"/>
      <c r="M48" s="4"/>
    </row>
    <row r="49" spans="1:13" ht="18" customHeight="1" thickBot="1">
      <c r="A49" s="44"/>
      <c r="B49" s="9"/>
      <c r="C49" s="103" t="s">
        <v>12</v>
      </c>
      <c r="D49" s="141" t="s">
        <v>11</v>
      </c>
      <c r="E49" s="142"/>
      <c r="F49" s="42" t="s">
        <v>4</v>
      </c>
      <c r="G49" s="2"/>
      <c r="H49" s="2"/>
      <c r="I49" s="2"/>
      <c r="J49" s="2"/>
      <c r="K49" s="145"/>
      <c r="M49" s="4"/>
    </row>
    <row r="50" spans="1:13" ht="18" customHeight="1" thickBot="1">
      <c r="A50" s="62"/>
      <c r="B50" s="62"/>
      <c r="C50" s="62"/>
      <c r="D50" s="62"/>
      <c r="E50" s="62"/>
      <c r="F50" s="62"/>
      <c r="G50" s="62"/>
      <c r="H50" s="62"/>
      <c r="I50" s="62"/>
      <c r="J50" s="2"/>
      <c r="M50" s="4"/>
    </row>
    <row r="51" spans="1:13" ht="18" customHeight="1" thickTop="1">
      <c r="A51" s="63"/>
      <c r="B51" s="63"/>
      <c r="C51" s="161" t="s">
        <v>30</v>
      </c>
      <c r="D51" s="146" t="s">
        <v>32</v>
      </c>
      <c r="E51" s="147"/>
      <c r="F51" s="148"/>
      <c r="G51" s="120">
        <v>46056</v>
      </c>
      <c r="H51" s="63"/>
      <c r="I51" s="63"/>
      <c r="J51" s="2"/>
      <c r="K51" s="2"/>
    </row>
    <row r="52" spans="1:13" ht="18" customHeight="1" thickBot="1">
      <c r="A52" s="63"/>
      <c r="B52" s="63"/>
      <c r="C52" s="162"/>
      <c r="D52" s="133" t="s">
        <v>31</v>
      </c>
      <c r="E52" s="134"/>
      <c r="F52" s="135"/>
      <c r="G52" s="121">
        <v>46058</v>
      </c>
      <c r="H52" s="63"/>
      <c r="I52" s="63"/>
      <c r="J52" s="2"/>
      <c r="K52" s="2"/>
    </row>
    <row r="53" spans="1:13" s="6" customFormat="1" ht="22.5" customHeight="1" thickTop="1">
      <c r="A53" s="155" t="s">
        <v>33</v>
      </c>
      <c r="B53" s="156"/>
      <c r="C53" s="156"/>
      <c r="D53" s="156"/>
      <c r="E53" s="156"/>
      <c r="F53" s="156"/>
      <c r="G53" s="156"/>
      <c r="H53" s="156"/>
      <c r="I53" s="156"/>
      <c r="J53" s="156"/>
      <c r="K53" s="156"/>
      <c r="L53" s="61"/>
      <c r="M53"/>
    </row>
    <row r="54" spans="1:13" s="6" customFormat="1" ht="22.5" customHeight="1">
      <c r="A54" s="156"/>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96.75" customHeight="1">
      <c r="A60" s="156"/>
      <c r="B60" s="156"/>
      <c r="C60" s="156"/>
      <c r="D60" s="156"/>
      <c r="E60" s="156"/>
      <c r="F60" s="156"/>
      <c r="G60" s="156"/>
      <c r="H60" s="156"/>
      <c r="I60" s="156"/>
      <c r="J60" s="156"/>
      <c r="K60" s="156"/>
      <c r="L60" s="61"/>
    </row>
    <row r="61" spans="1:13" ht="17.25">
      <c r="M61" s="6"/>
    </row>
  </sheetData>
  <mergeCells count="61">
    <mergeCell ref="A53:K60"/>
    <mergeCell ref="G41:K41"/>
    <mergeCell ref="G42:K42"/>
    <mergeCell ref="C47:C48"/>
    <mergeCell ref="D47:D48"/>
    <mergeCell ref="D49:E49"/>
    <mergeCell ref="C51:C52"/>
    <mergeCell ref="D51:F51"/>
    <mergeCell ref="D52:F52"/>
    <mergeCell ref="K45:K49"/>
    <mergeCell ref="A43:B45"/>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29" priority="16">
      <formula>$C$4&lt;&gt;""</formula>
    </cfRule>
  </conditionalFormatting>
  <conditionalFormatting sqref="C5:D5">
    <cfRule type="expression" dxfId="28" priority="15">
      <formula>$C$5&lt;&gt;""</formula>
    </cfRule>
  </conditionalFormatting>
  <conditionalFormatting sqref="G4:I4">
    <cfRule type="expression" dxfId="27" priority="14">
      <formula>$G$4&lt;&gt;""</formula>
    </cfRule>
  </conditionalFormatting>
  <conditionalFormatting sqref="A12:K42">
    <cfRule type="expression" dxfId="26" priority="17">
      <formula>$B12="祝"</formula>
    </cfRule>
    <cfRule type="expression" dxfId="25" priority="18">
      <formula>$B12="土"</formula>
    </cfRule>
    <cfRule type="expression" dxfId="24" priority="19">
      <formula>$B12="日"</formula>
    </cfRule>
  </conditionalFormatting>
  <conditionalFormatting sqref="G5">
    <cfRule type="expression" dxfId="23" priority="2">
      <formula>$G$5&lt;&gt;""</formula>
    </cfRule>
  </conditionalFormatting>
  <conditionalFormatting sqref="G6">
    <cfRule type="expression" dxfId="22" priority="1">
      <formula>$G$6&lt;&gt;""</formula>
    </cfRule>
  </conditionalFormatting>
  <dataValidations count="1">
    <dataValidation type="list" allowBlank="1" showInputMessage="1" showErrorMessage="1" sqref="F12:F42" xr:uid="{00000000-0002-0000-09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7" id="{BCAC277F-A221-4A9B-9F13-E96C1DF4DC11}">
            <xm:f>'4月'!#REF!&lt;&gt;""</xm:f>
            <x14:dxf>
              <fill>
                <patternFill patternType="none">
                  <bgColor auto="1"/>
                </patternFill>
              </fill>
            </x14:dxf>
          </x14:cfRule>
          <xm:sqref>G7:I8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60"/>
  <sheetViews>
    <sheetView view="pageBreakPreview" zoomScaleNormal="100" zoomScaleSheetLayoutView="100" workbookViewId="0">
      <selection activeCell="H44" sqref="H44"/>
    </sheetView>
  </sheetViews>
  <sheetFormatPr defaultRowHeight="13.5"/>
  <cols>
    <col min="1" max="1" width="5.75" style="22" customWidth="1"/>
    <col min="2" max="2" width="5.625" style="22" customWidth="1"/>
    <col min="3" max="4" width="16.375" customWidth="1"/>
    <col min="5" max="5" width="12" customWidth="1"/>
    <col min="6" max="6" width="11.125" customWidth="1"/>
    <col min="7" max="7" width="20.625" customWidth="1"/>
    <col min="8" max="9" width="11.75"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EDATE('4月'!A2,10)</f>
        <v>46054</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9"/>
      <c r="M11" s="44"/>
    </row>
    <row r="12" spans="1:13" ht="19.5" customHeight="1">
      <c r="A12" s="67">
        <f>A2</f>
        <v>46054</v>
      </c>
      <c r="B12" s="68" t="str">
        <f>TEXT(A12,"aaa")</f>
        <v>日</v>
      </c>
      <c r="C12" s="73"/>
      <c r="D12" s="30"/>
      <c r="E12" s="33"/>
      <c r="F12" s="31"/>
      <c r="G12" s="225"/>
      <c r="H12" s="225"/>
      <c r="I12" s="225"/>
      <c r="J12" s="225"/>
      <c r="K12" s="226"/>
      <c r="M12" t="s">
        <v>18</v>
      </c>
    </row>
    <row r="13" spans="1:13" ht="19.5" customHeight="1">
      <c r="A13" s="66">
        <f>A12+1</f>
        <v>46055</v>
      </c>
      <c r="B13" s="69" t="str">
        <f t="shared" ref="B13:B39" si="0">TEXT(A13,"aaa")</f>
        <v>月</v>
      </c>
      <c r="C13" s="71"/>
      <c r="D13" s="32"/>
      <c r="E13" s="33"/>
      <c r="F13" s="34"/>
      <c r="G13" s="137"/>
      <c r="H13" s="137"/>
      <c r="I13" s="137"/>
      <c r="J13" s="137"/>
      <c r="K13" s="138"/>
      <c r="M13" t="s">
        <v>19</v>
      </c>
    </row>
    <row r="14" spans="1:13" ht="19.5" customHeight="1">
      <c r="A14" s="66">
        <f t="shared" ref="A14:A39" si="1">A13+1</f>
        <v>46056</v>
      </c>
      <c r="B14" s="69" t="str">
        <f t="shared" si="0"/>
        <v>火</v>
      </c>
      <c r="C14" s="71"/>
      <c r="D14" s="32"/>
      <c r="E14" s="33"/>
      <c r="F14" s="35"/>
      <c r="G14" s="137"/>
      <c r="H14" s="137"/>
      <c r="I14" s="137"/>
      <c r="J14" s="137"/>
      <c r="K14" s="138"/>
      <c r="M14" t="s">
        <v>35</v>
      </c>
    </row>
    <row r="15" spans="1:13" ht="19.5" customHeight="1">
      <c r="A15" s="66">
        <f t="shared" si="1"/>
        <v>46057</v>
      </c>
      <c r="B15" s="69" t="str">
        <f t="shared" si="0"/>
        <v>水</v>
      </c>
      <c r="C15" s="71"/>
      <c r="D15" s="32"/>
      <c r="E15" s="33"/>
      <c r="F15" s="35"/>
      <c r="G15" s="137"/>
      <c r="H15" s="137"/>
      <c r="I15" s="137"/>
      <c r="J15" s="137"/>
      <c r="K15" s="138"/>
      <c r="M15" t="s">
        <v>20</v>
      </c>
    </row>
    <row r="16" spans="1:13" ht="19.5" customHeight="1">
      <c r="A16" s="66">
        <f t="shared" si="1"/>
        <v>46058</v>
      </c>
      <c r="B16" s="69" t="str">
        <f t="shared" si="0"/>
        <v>木</v>
      </c>
      <c r="C16" s="71"/>
      <c r="D16" s="32"/>
      <c r="E16" s="33"/>
      <c r="F16" s="35"/>
      <c r="G16" s="137"/>
      <c r="H16" s="137"/>
      <c r="I16" s="137"/>
      <c r="J16" s="137"/>
      <c r="K16" s="138"/>
      <c r="M16" t="s">
        <v>21</v>
      </c>
    </row>
    <row r="17" spans="1:13" s="7" customFormat="1" ht="19.5" customHeight="1">
      <c r="A17" s="66">
        <f t="shared" si="1"/>
        <v>46059</v>
      </c>
      <c r="B17" s="69" t="str">
        <f t="shared" si="0"/>
        <v>金</v>
      </c>
      <c r="C17" s="72"/>
      <c r="D17" s="36"/>
      <c r="E17" s="33"/>
      <c r="F17" s="35"/>
      <c r="G17" s="137"/>
      <c r="H17" s="137"/>
      <c r="I17" s="137"/>
      <c r="J17" s="137"/>
      <c r="K17" s="138"/>
      <c r="L17" s="59"/>
      <c r="M17" t="s">
        <v>22</v>
      </c>
    </row>
    <row r="18" spans="1:13" s="7" customFormat="1" ht="19.5" customHeight="1">
      <c r="A18" s="66">
        <f t="shared" si="1"/>
        <v>46060</v>
      </c>
      <c r="B18" s="69" t="str">
        <f t="shared" si="0"/>
        <v>土</v>
      </c>
      <c r="C18" s="72"/>
      <c r="D18" s="36"/>
      <c r="E18" s="33"/>
      <c r="F18" s="35"/>
      <c r="G18" s="137"/>
      <c r="H18" s="137"/>
      <c r="I18" s="137"/>
      <c r="J18" s="137"/>
      <c r="K18" s="138"/>
      <c r="L18" s="59"/>
      <c r="M18" t="s">
        <v>23</v>
      </c>
    </row>
    <row r="19" spans="1:13" ht="19.5" customHeight="1">
      <c r="A19" s="66">
        <f t="shared" si="1"/>
        <v>46061</v>
      </c>
      <c r="B19" s="69" t="str">
        <f t="shared" si="0"/>
        <v>日</v>
      </c>
      <c r="C19" s="71"/>
      <c r="D19" s="32"/>
      <c r="E19" s="33"/>
      <c r="F19" s="35"/>
      <c r="G19" s="137"/>
      <c r="H19" s="137"/>
      <c r="I19" s="137"/>
      <c r="J19" s="137"/>
      <c r="K19" s="138"/>
    </row>
    <row r="20" spans="1:13" ht="19.5" customHeight="1">
      <c r="A20" s="66">
        <f t="shared" si="1"/>
        <v>46062</v>
      </c>
      <c r="B20" s="69" t="str">
        <f t="shared" si="0"/>
        <v>月</v>
      </c>
      <c r="C20" s="71"/>
      <c r="D20" s="32"/>
      <c r="E20" s="33"/>
      <c r="F20" s="35"/>
      <c r="G20" s="137"/>
      <c r="H20" s="137"/>
      <c r="I20" s="137"/>
      <c r="J20" s="137"/>
      <c r="K20" s="138"/>
    </row>
    <row r="21" spans="1:13" ht="19.5" customHeight="1">
      <c r="A21" s="66">
        <f t="shared" si="1"/>
        <v>46063</v>
      </c>
      <c r="B21" s="69" t="str">
        <f t="shared" si="0"/>
        <v>火</v>
      </c>
      <c r="C21" s="71"/>
      <c r="D21" s="32"/>
      <c r="E21" s="33"/>
      <c r="F21" s="34"/>
      <c r="G21" s="137"/>
      <c r="H21" s="137"/>
      <c r="I21" s="137"/>
      <c r="J21" s="137"/>
      <c r="K21" s="138"/>
    </row>
    <row r="22" spans="1:13" ht="19.5" customHeight="1">
      <c r="A22" s="66">
        <f t="shared" si="1"/>
        <v>46064</v>
      </c>
      <c r="B22" s="69" t="s">
        <v>40</v>
      </c>
      <c r="C22" s="71"/>
      <c r="D22" s="32"/>
      <c r="E22" s="33"/>
      <c r="F22" s="35"/>
      <c r="G22" s="137"/>
      <c r="H22" s="137"/>
      <c r="I22" s="137"/>
      <c r="J22" s="137"/>
      <c r="K22" s="138"/>
    </row>
    <row r="23" spans="1:13" ht="19.5" customHeight="1">
      <c r="A23" s="66">
        <f t="shared" si="1"/>
        <v>46065</v>
      </c>
      <c r="B23" s="69" t="str">
        <f t="shared" si="0"/>
        <v>木</v>
      </c>
      <c r="C23" s="71"/>
      <c r="D23" s="32"/>
      <c r="E23" s="33"/>
      <c r="F23" s="35"/>
      <c r="G23" s="137"/>
      <c r="H23" s="137"/>
      <c r="I23" s="137"/>
      <c r="J23" s="137"/>
      <c r="K23" s="138"/>
    </row>
    <row r="24" spans="1:13" s="7" customFormat="1" ht="19.5" customHeight="1">
      <c r="A24" s="66">
        <f t="shared" si="1"/>
        <v>46066</v>
      </c>
      <c r="B24" s="69" t="str">
        <f t="shared" si="0"/>
        <v>金</v>
      </c>
      <c r="C24" s="72"/>
      <c r="D24" s="36"/>
      <c r="E24" s="33"/>
      <c r="F24" s="35"/>
      <c r="G24" s="137"/>
      <c r="H24" s="137"/>
      <c r="I24" s="137"/>
      <c r="J24" s="137"/>
      <c r="K24" s="138"/>
      <c r="L24" s="59"/>
      <c r="M24"/>
    </row>
    <row r="25" spans="1:13" s="7" customFormat="1" ht="19.5" customHeight="1">
      <c r="A25" s="66">
        <f t="shared" si="1"/>
        <v>46067</v>
      </c>
      <c r="B25" s="69" t="str">
        <f t="shared" si="0"/>
        <v>土</v>
      </c>
      <c r="C25" s="72"/>
      <c r="D25" s="36"/>
      <c r="E25" s="33"/>
      <c r="F25" s="35"/>
      <c r="G25" s="137"/>
      <c r="H25" s="137"/>
      <c r="I25" s="137"/>
      <c r="J25" s="137"/>
      <c r="K25" s="138"/>
      <c r="L25" s="59"/>
      <c r="M25"/>
    </row>
    <row r="26" spans="1:13" ht="19.5" customHeight="1">
      <c r="A26" s="66">
        <f t="shared" si="1"/>
        <v>46068</v>
      </c>
      <c r="B26" s="69" t="str">
        <f t="shared" si="0"/>
        <v>日</v>
      </c>
      <c r="C26" s="71"/>
      <c r="D26" s="32"/>
      <c r="E26" s="33"/>
      <c r="F26" s="35"/>
      <c r="G26" s="137"/>
      <c r="H26" s="137"/>
      <c r="I26" s="137"/>
      <c r="J26" s="137"/>
      <c r="K26" s="138"/>
    </row>
    <row r="27" spans="1:13" ht="19.5" customHeight="1">
      <c r="A27" s="66">
        <f t="shared" si="1"/>
        <v>46069</v>
      </c>
      <c r="B27" s="69" t="str">
        <f t="shared" si="0"/>
        <v>月</v>
      </c>
      <c r="C27" s="71"/>
      <c r="D27" s="32"/>
      <c r="E27" s="33"/>
      <c r="F27" s="35"/>
      <c r="G27" s="137"/>
      <c r="H27" s="137"/>
      <c r="I27" s="137"/>
      <c r="J27" s="137"/>
      <c r="K27" s="138"/>
    </row>
    <row r="28" spans="1:13" ht="19.5" customHeight="1">
      <c r="A28" s="66">
        <f t="shared" si="1"/>
        <v>46070</v>
      </c>
      <c r="B28" s="69" t="str">
        <f t="shared" si="0"/>
        <v>火</v>
      </c>
      <c r="C28" s="71"/>
      <c r="D28" s="32"/>
      <c r="E28" s="33"/>
      <c r="F28" s="35"/>
      <c r="G28" s="137"/>
      <c r="H28" s="137"/>
      <c r="I28" s="137"/>
      <c r="J28" s="137"/>
      <c r="K28" s="138"/>
    </row>
    <row r="29" spans="1:13" ht="19.5" customHeight="1">
      <c r="A29" s="66">
        <f t="shared" si="1"/>
        <v>46071</v>
      </c>
      <c r="B29" s="69" t="str">
        <f t="shared" si="0"/>
        <v>水</v>
      </c>
      <c r="C29" s="71"/>
      <c r="D29" s="32"/>
      <c r="E29" s="33"/>
      <c r="F29" s="35"/>
      <c r="G29" s="137"/>
      <c r="H29" s="137"/>
      <c r="I29" s="137"/>
      <c r="J29" s="137"/>
      <c r="K29" s="138"/>
    </row>
    <row r="30" spans="1:13" ht="19.5" customHeight="1">
      <c r="A30" s="66">
        <f t="shared" si="1"/>
        <v>46072</v>
      </c>
      <c r="B30" s="69" t="str">
        <f t="shared" si="0"/>
        <v>木</v>
      </c>
      <c r="C30" s="71"/>
      <c r="D30" s="32"/>
      <c r="E30" s="33"/>
      <c r="F30" s="35"/>
      <c r="G30" s="137"/>
      <c r="H30" s="137"/>
      <c r="I30" s="137"/>
      <c r="J30" s="137"/>
      <c r="K30" s="138"/>
    </row>
    <row r="31" spans="1:13" s="7" customFormat="1" ht="19.5" customHeight="1">
      <c r="A31" s="66">
        <f t="shared" si="1"/>
        <v>46073</v>
      </c>
      <c r="B31" s="69" t="str">
        <f t="shared" si="0"/>
        <v>金</v>
      </c>
      <c r="C31" s="71"/>
      <c r="D31" s="32"/>
      <c r="E31" s="33"/>
      <c r="F31" s="35"/>
      <c r="G31" s="137"/>
      <c r="H31" s="137"/>
      <c r="I31" s="137"/>
      <c r="J31" s="137"/>
      <c r="K31" s="138"/>
      <c r="L31" s="59"/>
      <c r="M31"/>
    </row>
    <row r="32" spans="1:13" s="7" customFormat="1" ht="19.5" customHeight="1">
      <c r="A32" s="66">
        <f t="shared" si="1"/>
        <v>46074</v>
      </c>
      <c r="B32" s="69" t="str">
        <f t="shared" si="0"/>
        <v>土</v>
      </c>
      <c r="C32" s="72"/>
      <c r="D32" s="36"/>
      <c r="E32" s="33"/>
      <c r="F32" s="35"/>
      <c r="G32" s="137"/>
      <c r="H32" s="137"/>
      <c r="I32" s="137"/>
      <c r="J32" s="137"/>
      <c r="K32" s="138"/>
      <c r="L32" s="59"/>
      <c r="M32"/>
    </row>
    <row r="33" spans="1:13" ht="19.5" customHeight="1">
      <c r="A33" s="66">
        <f t="shared" si="1"/>
        <v>46075</v>
      </c>
      <c r="B33" s="69" t="str">
        <f t="shared" si="0"/>
        <v>日</v>
      </c>
      <c r="C33" s="71"/>
      <c r="D33" s="32"/>
      <c r="E33" s="33"/>
      <c r="F33" s="35"/>
      <c r="G33" s="137"/>
      <c r="H33" s="137"/>
      <c r="I33" s="137"/>
      <c r="J33" s="137"/>
      <c r="K33" s="138"/>
    </row>
    <row r="34" spans="1:13" ht="19.5" customHeight="1">
      <c r="A34" s="66">
        <f t="shared" si="1"/>
        <v>46076</v>
      </c>
      <c r="B34" s="69" t="s">
        <v>40</v>
      </c>
      <c r="C34" s="71"/>
      <c r="D34" s="32"/>
      <c r="E34" s="33"/>
      <c r="F34" s="35"/>
      <c r="G34" s="137"/>
      <c r="H34" s="137"/>
      <c r="I34" s="137"/>
      <c r="J34" s="137"/>
      <c r="K34" s="138"/>
    </row>
    <row r="35" spans="1:13" ht="19.5" customHeight="1">
      <c r="A35" s="66">
        <f t="shared" si="1"/>
        <v>46077</v>
      </c>
      <c r="B35" s="69" t="str">
        <f t="shared" si="0"/>
        <v>火</v>
      </c>
      <c r="C35" s="71"/>
      <c r="D35" s="32"/>
      <c r="E35" s="33"/>
      <c r="F35" s="35"/>
      <c r="G35" s="137"/>
      <c r="H35" s="137"/>
      <c r="I35" s="137"/>
      <c r="J35" s="137"/>
      <c r="K35" s="138"/>
    </row>
    <row r="36" spans="1:13" ht="19.5" customHeight="1">
      <c r="A36" s="66">
        <f t="shared" si="1"/>
        <v>46078</v>
      </c>
      <c r="B36" s="69" t="str">
        <f t="shared" si="0"/>
        <v>水</v>
      </c>
      <c r="C36" s="71"/>
      <c r="D36" s="32"/>
      <c r="E36" s="33"/>
      <c r="F36" s="35"/>
      <c r="G36" s="137"/>
      <c r="H36" s="137"/>
      <c r="I36" s="137"/>
      <c r="J36" s="137"/>
      <c r="K36" s="138"/>
    </row>
    <row r="37" spans="1:13" ht="19.5" customHeight="1">
      <c r="A37" s="66">
        <f t="shared" si="1"/>
        <v>46079</v>
      </c>
      <c r="B37" s="69" t="str">
        <f t="shared" si="0"/>
        <v>木</v>
      </c>
      <c r="C37" s="71"/>
      <c r="D37" s="32"/>
      <c r="E37" s="33"/>
      <c r="F37" s="35"/>
      <c r="G37" s="137"/>
      <c r="H37" s="137"/>
      <c r="I37" s="137"/>
      <c r="J37" s="137"/>
      <c r="K37" s="138"/>
    </row>
    <row r="38" spans="1:13" s="7" customFormat="1" ht="19.5" customHeight="1">
      <c r="A38" s="66">
        <f t="shared" si="1"/>
        <v>46080</v>
      </c>
      <c r="B38" s="69" t="str">
        <f t="shared" ref="B38" si="2">TEXT(A38,"aaa")</f>
        <v>金</v>
      </c>
      <c r="C38" s="72"/>
      <c r="D38" s="36"/>
      <c r="E38" s="33"/>
      <c r="F38" s="35"/>
      <c r="G38" s="137"/>
      <c r="H38" s="137"/>
      <c r="I38" s="137"/>
      <c r="J38" s="137"/>
      <c r="K38" s="138"/>
      <c r="L38" s="59"/>
      <c r="M38"/>
    </row>
    <row r="39" spans="1:13" s="7" customFormat="1" ht="19.5" customHeight="1" thickBot="1">
      <c r="A39" s="66">
        <f t="shared" si="1"/>
        <v>46081</v>
      </c>
      <c r="B39" s="69" t="str">
        <f t="shared" si="0"/>
        <v>土</v>
      </c>
      <c r="C39" s="72"/>
      <c r="D39" s="36"/>
      <c r="E39" s="33"/>
      <c r="F39" s="35"/>
      <c r="G39" s="137"/>
      <c r="H39" s="137"/>
      <c r="I39" s="137"/>
      <c r="J39" s="137"/>
      <c r="K39" s="138"/>
      <c r="L39" s="59"/>
      <c r="M39"/>
    </row>
    <row r="40" spans="1:13" ht="15" customHeight="1" thickBot="1">
      <c r="A40" s="149" t="s">
        <v>29</v>
      </c>
      <c r="B40" s="150"/>
      <c r="C40" s="46"/>
      <c r="D40" s="50"/>
      <c r="E40" s="45">
        <f>SUM(E12:E39)</f>
        <v>0</v>
      </c>
      <c r="F40" s="84"/>
      <c r="G40" s="84"/>
      <c r="H40" s="84"/>
      <c r="I40" s="84"/>
      <c r="J40" s="84"/>
      <c r="K40" s="84"/>
    </row>
    <row r="41" spans="1:13" ht="18" customHeight="1" thickBot="1">
      <c r="A41" s="151"/>
      <c r="B41" s="152"/>
      <c r="C41" s="47">
        <f>A2</f>
        <v>46054</v>
      </c>
      <c r="D41" s="48" t="s">
        <v>24</v>
      </c>
      <c r="E41" s="49">
        <f>7.5*18</f>
        <v>135</v>
      </c>
      <c r="F41" s="15"/>
      <c r="G41" s="2"/>
      <c r="H41" s="2"/>
      <c r="I41" s="2"/>
      <c r="J41" s="11"/>
      <c r="K41" s="12" t="s">
        <v>28</v>
      </c>
    </row>
    <row r="42" spans="1:13" ht="18" customHeight="1" thickBot="1">
      <c r="A42" s="153"/>
      <c r="B42" s="154"/>
      <c r="C42" s="104"/>
      <c r="D42" s="105" t="s">
        <v>39</v>
      </c>
      <c r="E42" s="127">
        <f>E40-E41</f>
        <v>-135</v>
      </c>
      <c r="F42" s="14"/>
      <c r="G42" s="2"/>
      <c r="H42" s="2"/>
      <c r="I42" s="2"/>
      <c r="J42" s="11"/>
      <c r="K42" s="143"/>
    </row>
    <row r="43" spans="1:13" ht="18" customHeight="1" thickBot="1">
      <c r="A43" s="44"/>
      <c r="B43" s="9"/>
      <c r="C43" s="20"/>
      <c r="D43" s="19"/>
      <c r="E43" s="13"/>
      <c r="F43" s="14"/>
      <c r="G43" s="2"/>
      <c r="H43" s="2"/>
      <c r="I43" s="2"/>
      <c r="J43" s="10"/>
      <c r="K43" s="144"/>
    </row>
    <row r="44" spans="1:13" ht="18" customHeight="1">
      <c r="A44" s="44"/>
      <c r="B44" s="9"/>
      <c r="C44" s="157" t="s">
        <v>12</v>
      </c>
      <c r="D44" s="139" t="s">
        <v>3</v>
      </c>
      <c r="E44" s="17" t="s">
        <v>9</v>
      </c>
      <c r="F44" s="40" t="s">
        <v>4</v>
      </c>
      <c r="G44" s="2"/>
      <c r="H44" s="2"/>
      <c r="I44" s="2"/>
      <c r="J44" s="2"/>
      <c r="K44" s="144"/>
    </row>
    <row r="45" spans="1:13" ht="18" customHeight="1">
      <c r="A45" s="44"/>
      <c r="B45" s="9"/>
      <c r="C45" s="157"/>
      <c r="D45" s="140"/>
      <c r="E45" s="16" t="s">
        <v>10</v>
      </c>
      <c r="F45" s="41" t="s">
        <v>4</v>
      </c>
      <c r="G45" s="2"/>
      <c r="H45" s="2"/>
      <c r="I45" s="2"/>
      <c r="J45" s="2"/>
      <c r="K45" s="144"/>
      <c r="M45" s="4"/>
    </row>
    <row r="46" spans="1:13" ht="18" customHeight="1" thickBot="1">
      <c r="A46" s="44"/>
      <c r="B46" s="9"/>
      <c r="C46" s="103" t="s">
        <v>12</v>
      </c>
      <c r="D46" s="141" t="s">
        <v>11</v>
      </c>
      <c r="E46" s="142"/>
      <c r="F46" s="42" t="s">
        <v>4</v>
      </c>
      <c r="G46" s="2"/>
      <c r="H46" s="2"/>
      <c r="I46" s="2"/>
      <c r="J46" s="2"/>
      <c r="K46" s="145"/>
      <c r="M46" s="4"/>
    </row>
    <row r="47" spans="1:13" ht="18" customHeight="1" thickBot="1">
      <c r="A47" s="62"/>
      <c r="B47" s="62"/>
      <c r="C47" s="62"/>
      <c r="D47" s="62"/>
      <c r="E47" s="62"/>
      <c r="F47" s="62"/>
      <c r="G47" s="62"/>
      <c r="H47" s="62"/>
      <c r="I47" s="62"/>
      <c r="J47" s="2"/>
      <c r="M47" s="4"/>
    </row>
    <row r="48" spans="1:13" ht="18" customHeight="1" thickTop="1">
      <c r="A48" s="63"/>
      <c r="B48" s="63"/>
      <c r="C48" s="161" t="s">
        <v>30</v>
      </c>
      <c r="D48" s="146" t="s">
        <v>32</v>
      </c>
      <c r="E48" s="147"/>
      <c r="F48" s="148"/>
      <c r="G48" s="120">
        <v>46084</v>
      </c>
      <c r="H48" s="63"/>
      <c r="I48" s="63"/>
      <c r="J48" s="2"/>
      <c r="K48" s="2"/>
      <c r="M48" s="4"/>
    </row>
    <row r="49" spans="1:13" ht="18" customHeight="1" thickBot="1">
      <c r="A49" s="63"/>
      <c r="B49" s="63"/>
      <c r="C49" s="162"/>
      <c r="D49" s="133" t="s">
        <v>31</v>
      </c>
      <c r="E49" s="134"/>
      <c r="F49" s="135"/>
      <c r="G49" s="121">
        <v>46086</v>
      </c>
      <c r="H49" s="63"/>
      <c r="I49" s="63"/>
      <c r="J49" s="2"/>
      <c r="K49" s="2"/>
      <c r="M49" s="4"/>
    </row>
    <row r="50" spans="1:13" ht="14.25" customHeight="1" thickTop="1">
      <c r="A50" s="23"/>
      <c r="B50" s="25"/>
      <c r="C50" s="26"/>
      <c r="D50" s="26"/>
      <c r="E50" s="27"/>
      <c r="F50" s="2"/>
      <c r="G50" s="2"/>
      <c r="H50" s="2"/>
      <c r="I50" s="2"/>
      <c r="J50" s="2"/>
      <c r="K50" s="2"/>
    </row>
    <row r="51" spans="1:13" s="6" customFormat="1" ht="22.5" customHeight="1">
      <c r="A51" s="155" t="s">
        <v>33</v>
      </c>
      <c r="B51" s="156"/>
      <c r="C51" s="156"/>
      <c r="D51" s="156"/>
      <c r="E51" s="156"/>
      <c r="F51" s="156"/>
      <c r="G51" s="156"/>
      <c r="H51" s="156"/>
      <c r="I51" s="156"/>
      <c r="J51" s="156"/>
      <c r="K51" s="156"/>
      <c r="L51" s="61"/>
      <c r="M51"/>
    </row>
    <row r="52" spans="1:13" s="6" customFormat="1" ht="22.5" customHeight="1">
      <c r="A52" s="156"/>
      <c r="B52" s="156"/>
      <c r="C52" s="156"/>
      <c r="D52" s="156"/>
      <c r="E52" s="156"/>
      <c r="F52" s="156"/>
      <c r="G52" s="156"/>
      <c r="H52" s="156"/>
      <c r="I52" s="156"/>
      <c r="J52" s="156"/>
      <c r="K52" s="156"/>
      <c r="L52" s="61"/>
      <c r="M52"/>
    </row>
    <row r="53" spans="1:13" s="6" customFormat="1" ht="22.5" customHeight="1">
      <c r="A53" s="156"/>
      <c r="B53" s="156"/>
      <c r="C53" s="156"/>
      <c r="D53" s="156"/>
      <c r="E53" s="156"/>
      <c r="F53" s="156"/>
      <c r="G53" s="156"/>
      <c r="H53" s="156"/>
      <c r="I53" s="156"/>
      <c r="J53" s="156"/>
      <c r="K53" s="156"/>
      <c r="L53" s="61"/>
    </row>
    <row r="54" spans="1:13" s="6" customFormat="1" ht="22.5" customHeight="1">
      <c r="A54" s="156"/>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96.75" customHeight="1">
      <c r="A58" s="156"/>
      <c r="B58" s="156"/>
      <c r="C58" s="156"/>
      <c r="D58" s="156"/>
      <c r="E58" s="156"/>
      <c r="F58" s="156"/>
      <c r="G58" s="156"/>
      <c r="H58" s="156"/>
      <c r="I58" s="156"/>
      <c r="J58" s="156"/>
      <c r="K58" s="156"/>
      <c r="L58" s="61"/>
    </row>
    <row r="59" spans="1:13" ht="17.25">
      <c r="M59" s="6"/>
    </row>
    <row r="60" spans="1:13" ht="17.25">
      <c r="M60" s="6"/>
    </row>
  </sheetData>
  <mergeCells count="58">
    <mergeCell ref="G38:K38"/>
    <mergeCell ref="A51:K58"/>
    <mergeCell ref="G35:K35"/>
    <mergeCell ref="G36:K36"/>
    <mergeCell ref="G37:K37"/>
    <mergeCell ref="G39:K39"/>
    <mergeCell ref="C44:C45"/>
    <mergeCell ref="D44:D45"/>
    <mergeCell ref="D46:E46"/>
    <mergeCell ref="C48:C49"/>
    <mergeCell ref="D48:F48"/>
    <mergeCell ref="D49:F49"/>
    <mergeCell ref="K42:K46"/>
    <mergeCell ref="A40:B42"/>
    <mergeCell ref="G34:K34"/>
    <mergeCell ref="G23:K23"/>
    <mergeCell ref="G24:K24"/>
    <mergeCell ref="G25:K25"/>
    <mergeCell ref="G26:K26"/>
    <mergeCell ref="G27:K27"/>
    <mergeCell ref="G28:K28"/>
    <mergeCell ref="G29:K29"/>
    <mergeCell ref="G30:K30"/>
    <mergeCell ref="G31:K31"/>
    <mergeCell ref="G32:K32"/>
    <mergeCell ref="G33:K33"/>
    <mergeCell ref="G22:K22"/>
    <mergeCell ref="G10:K11"/>
    <mergeCell ref="G12:K12"/>
    <mergeCell ref="G13:K13"/>
    <mergeCell ref="G14:K14"/>
    <mergeCell ref="G15:K15"/>
    <mergeCell ref="G16:K16"/>
    <mergeCell ref="G17:K17"/>
    <mergeCell ref="G18:K18"/>
    <mergeCell ref="G19:K19"/>
    <mergeCell ref="G20:K20"/>
    <mergeCell ref="G21:K21"/>
    <mergeCell ref="A6:D6"/>
    <mergeCell ref="E6:F6"/>
    <mergeCell ref="G5:K5"/>
    <mergeCell ref="G6:K6"/>
    <mergeCell ref="F10:F11"/>
    <mergeCell ref="A5:B5"/>
    <mergeCell ref="C5:D5"/>
    <mergeCell ref="E5:F5"/>
    <mergeCell ref="A10:A11"/>
    <mergeCell ref="B10:B11"/>
    <mergeCell ref="C10:C11"/>
    <mergeCell ref="D10:D11"/>
    <mergeCell ref="E10:E11"/>
    <mergeCell ref="J1:K1"/>
    <mergeCell ref="A2:K2"/>
    <mergeCell ref="A4:B4"/>
    <mergeCell ref="C4:D4"/>
    <mergeCell ref="E4:F4"/>
    <mergeCell ref="G4:I4"/>
    <mergeCell ref="J4:K4"/>
  </mergeCells>
  <phoneticPr fontId="2"/>
  <conditionalFormatting sqref="C4:D4">
    <cfRule type="expression" dxfId="20" priority="15">
      <formula>$C$4&lt;&gt;""</formula>
    </cfRule>
  </conditionalFormatting>
  <conditionalFormatting sqref="C5:D5">
    <cfRule type="expression" dxfId="19" priority="14">
      <formula>$C$5&lt;&gt;""</formula>
    </cfRule>
  </conditionalFormatting>
  <conditionalFormatting sqref="G4:I4">
    <cfRule type="expression" dxfId="18" priority="13">
      <formula>$G$4&lt;&gt;""</formula>
    </cfRule>
  </conditionalFormatting>
  <conditionalFormatting sqref="B37:K37 B39:K39 A37:A39 A12:K36">
    <cfRule type="expression" dxfId="17" priority="16">
      <formula>$B12="祝"</formula>
    </cfRule>
    <cfRule type="expression" dxfId="16" priority="17">
      <formula>$B12="土"</formula>
    </cfRule>
    <cfRule type="expression" dxfId="15" priority="18">
      <formula>$B12="日"</formula>
    </cfRule>
  </conditionalFormatting>
  <conditionalFormatting sqref="B38:K38">
    <cfRule type="expression" dxfId="14" priority="3">
      <formula>$B38="祝"</formula>
    </cfRule>
    <cfRule type="expression" dxfId="13" priority="4">
      <formula>$B38="土"</formula>
    </cfRule>
    <cfRule type="expression" dxfId="12" priority="5">
      <formula>$B38="日"</formula>
    </cfRule>
  </conditionalFormatting>
  <conditionalFormatting sqref="G5">
    <cfRule type="expression" dxfId="11" priority="2">
      <formula>$G$5&lt;&gt;""</formula>
    </cfRule>
  </conditionalFormatting>
  <conditionalFormatting sqref="G6">
    <cfRule type="expression" dxfId="10" priority="1">
      <formula>$G$6&lt;&gt;""</formula>
    </cfRule>
  </conditionalFormatting>
  <dataValidations count="1">
    <dataValidation type="list" allowBlank="1" showInputMessage="1" showErrorMessage="1" sqref="F12:F39" xr:uid="{00000000-0002-0000-0A00-000002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8" id="{185AB3EB-BE90-448D-AAAB-BFBA25D06F74}">
            <xm:f>'4月'!#REF!&lt;&gt;""</xm:f>
            <x14:dxf>
              <fill>
                <patternFill patternType="none">
                  <bgColor auto="1"/>
                </patternFill>
              </fill>
            </x14:dxf>
          </x14:cfRule>
          <xm:sqref>G7:I8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1"/>
  <sheetViews>
    <sheetView view="pageBreakPreview" zoomScaleNormal="100" zoomScaleSheetLayoutView="100" workbookViewId="0">
      <selection activeCell="Q39" sqref="Q39"/>
    </sheetView>
  </sheetViews>
  <sheetFormatPr defaultRowHeight="13.5"/>
  <cols>
    <col min="1" max="1" width="5.75" style="22" customWidth="1"/>
    <col min="2" max="2" width="5.625" style="22" customWidth="1"/>
    <col min="3" max="4" width="16.375" customWidth="1"/>
    <col min="5" max="5" width="12" customWidth="1"/>
    <col min="6" max="6" width="13.125" style="22" customWidth="1"/>
    <col min="7" max="7" width="20.625" customWidth="1"/>
    <col min="8" max="9" width="10.625"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EDATE('4月'!A2,11)</f>
        <v>46082</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F9" s="8"/>
      <c r="L9" s="3"/>
    </row>
    <row r="10" spans="1:13" ht="19.5" customHeight="1">
      <c r="A10" s="194" t="s">
        <v>0</v>
      </c>
      <c r="B10" s="207" t="s">
        <v>1</v>
      </c>
      <c r="C10" s="221" t="s">
        <v>7</v>
      </c>
      <c r="D10" s="165" t="s">
        <v>8</v>
      </c>
      <c r="E10" s="202" t="s">
        <v>15</v>
      </c>
      <c r="F10" s="196" t="s">
        <v>2</v>
      </c>
      <c r="G10" s="198" t="s">
        <v>34</v>
      </c>
      <c r="H10" s="198" t="s">
        <v>16</v>
      </c>
      <c r="I10" s="198" t="s">
        <v>16</v>
      </c>
      <c r="J10" s="198" t="s">
        <v>16</v>
      </c>
      <c r="K10" s="199" t="s">
        <v>16</v>
      </c>
    </row>
    <row r="11" spans="1:13" s="22" customFormat="1" ht="19.5" customHeight="1" thickBot="1">
      <c r="A11" s="195"/>
      <c r="B11" s="208"/>
      <c r="C11" s="222"/>
      <c r="D11" s="166"/>
      <c r="E11" s="203"/>
      <c r="F11" s="197"/>
      <c r="G11" s="200" t="s">
        <v>16</v>
      </c>
      <c r="H11" s="200" t="s">
        <v>16</v>
      </c>
      <c r="I11" s="200" t="s">
        <v>16</v>
      </c>
      <c r="J11" s="200" t="s">
        <v>16</v>
      </c>
      <c r="K11" s="201" t="s">
        <v>16</v>
      </c>
      <c r="L11" s="59"/>
      <c r="M11" s="44"/>
    </row>
    <row r="12" spans="1:13" ht="19.5" customHeight="1">
      <c r="A12" s="67">
        <f>A2</f>
        <v>46082</v>
      </c>
      <c r="B12" s="68" t="str">
        <f>TEXT(A12,"aaa")</f>
        <v>日</v>
      </c>
      <c r="C12" s="73"/>
      <c r="D12" s="30"/>
      <c r="E12" s="33"/>
      <c r="F12" s="31"/>
      <c r="G12" s="225"/>
      <c r="H12" s="225"/>
      <c r="I12" s="225"/>
      <c r="J12" s="225"/>
      <c r="K12" s="226"/>
      <c r="M12" t="s">
        <v>18</v>
      </c>
    </row>
    <row r="13" spans="1:13" ht="19.5" customHeight="1">
      <c r="A13" s="66">
        <f>A12+1</f>
        <v>46083</v>
      </c>
      <c r="B13" s="69" t="str">
        <f t="shared" ref="B13:B42" si="0">TEXT(A13,"aaa")</f>
        <v>月</v>
      </c>
      <c r="C13" s="71"/>
      <c r="D13" s="32"/>
      <c r="E13" s="33"/>
      <c r="F13" s="34"/>
      <c r="G13" s="137"/>
      <c r="H13" s="137"/>
      <c r="I13" s="137"/>
      <c r="J13" s="137"/>
      <c r="K13" s="138"/>
      <c r="M13" t="s">
        <v>19</v>
      </c>
    </row>
    <row r="14" spans="1:13" ht="19.5" customHeight="1">
      <c r="A14" s="66">
        <f t="shared" ref="A14:A42" si="1">A13+1</f>
        <v>46084</v>
      </c>
      <c r="B14" s="69" t="str">
        <f t="shared" si="0"/>
        <v>火</v>
      </c>
      <c r="C14" s="71"/>
      <c r="D14" s="32"/>
      <c r="E14" s="33"/>
      <c r="F14" s="35"/>
      <c r="G14" s="137"/>
      <c r="H14" s="137"/>
      <c r="I14" s="137"/>
      <c r="J14" s="137"/>
      <c r="K14" s="138"/>
      <c r="M14" t="s">
        <v>35</v>
      </c>
    </row>
    <row r="15" spans="1:13" ht="19.5" customHeight="1">
      <c r="A15" s="66">
        <f t="shared" si="1"/>
        <v>46085</v>
      </c>
      <c r="B15" s="69" t="str">
        <f t="shared" si="0"/>
        <v>水</v>
      </c>
      <c r="C15" s="71"/>
      <c r="D15" s="32"/>
      <c r="E15" s="33"/>
      <c r="F15" s="35"/>
      <c r="G15" s="137"/>
      <c r="H15" s="137"/>
      <c r="I15" s="137"/>
      <c r="J15" s="137"/>
      <c r="K15" s="138"/>
      <c r="M15" t="s">
        <v>20</v>
      </c>
    </row>
    <row r="16" spans="1:13" ht="19.5" customHeight="1">
      <c r="A16" s="66">
        <f t="shared" si="1"/>
        <v>46086</v>
      </c>
      <c r="B16" s="69" t="str">
        <f t="shared" si="0"/>
        <v>木</v>
      </c>
      <c r="C16" s="71"/>
      <c r="D16" s="32"/>
      <c r="E16" s="33"/>
      <c r="F16" s="35"/>
      <c r="G16" s="137"/>
      <c r="H16" s="137"/>
      <c r="I16" s="137"/>
      <c r="J16" s="137"/>
      <c r="K16" s="138"/>
      <c r="M16" t="s">
        <v>21</v>
      </c>
    </row>
    <row r="17" spans="1:13" s="7" customFormat="1" ht="19.5" customHeight="1">
      <c r="A17" s="66">
        <f t="shared" si="1"/>
        <v>46087</v>
      </c>
      <c r="B17" s="69" t="str">
        <f t="shared" si="0"/>
        <v>金</v>
      </c>
      <c r="C17" s="72"/>
      <c r="D17" s="36"/>
      <c r="E17" s="33"/>
      <c r="F17" s="35"/>
      <c r="G17" s="137"/>
      <c r="H17" s="137"/>
      <c r="I17" s="137"/>
      <c r="J17" s="137"/>
      <c r="K17" s="138"/>
      <c r="L17" s="59"/>
      <c r="M17" t="s">
        <v>22</v>
      </c>
    </row>
    <row r="18" spans="1:13" s="7" customFormat="1" ht="19.5" customHeight="1">
      <c r="A18" s="66">
        <f t="shared" si="1"/>
        <v>46088</v>
      </c>
      <c r="B18" s="69" t="str">
        <f t="shared" si="0"/>
        <v>土</v>
      </c>
      <c r="C18" s="72"/>
      <c r="D18" s="36"/>
      <c r="E18" s="33"/>
      <c r="F18" s="35"/>
      <c r="G18" s="137"/>
      <c r="H18" s="137"/>
      <c r="I18" s="137"/>
      <c r="J18" s="137"/>
      <c r="K18" s="138"/>
      <c r="L18" s="59"/>
      <c r="M18" t="s">
        <v>23</v>
      </c>
    </row>
    <row r="19" spans="1:13" ht="19.5" customHeight="1">
      <c r="A19" s="66">
        <f t="shared" si="1"/>
        <v>46089</v>
      </c>
      <c r="B19" s="69" t="str">
        <f t="shared" si="0"/>
        <v>日</v>
      </c>
      <c r="C19" s="71"/>
      <c r="D19" s="32"/>
      <c r="E19" s="33"/>
      <c r="F19" s="35"/>
      <c r="G19" s="137"/>
      <c r="H19" s="137"/>
      <c r="I19" s="137"/>
      <c r="J19" s="137"/>
      <c r="K19" s="138"/>
    </row>
    <row r="20" spans="1:13" ht="19.5" customHeight="1">
      <c r="A20" s="66">
        <f t="shared" si="1"/>
        <v>46090</v>
      </c>
      <c r="B20" s="69" t="str">
        <f t="shared" si="0"/>
        <v>月</v>
      </c>
      <c r="C20" s="71"/>
      <c r="D20" s="32"/>
      <c r="E20" s="33"/>
      <c r="F20" s="35"/>
      <c r="G20" s="137"/>
      <c r="H20" s="137"/>
      <c r="I20" s="137"/>
      <c r="J20" s="137"/>
      <c r="K20" s="138"/>
    </row>
    <row r="21" spans="1:13" ht="19.5" customHeight="1">
      <c r="A21" s="66">
        <f t="shared" si="1"/>
        <v>46091</v>
      </c>
      <c r="B21" s="69" t="str">
        <f t="shared" si="0"/>
        <v>火</v>
      </c>
      <c r="C21" s="71"/>
      <c r="D21" s="32"/>
      <c r="E21" s="33"/>
      <c r="F21" s="34"/>
      <c r="G21" s="137"/>
      <c r="H21" s="137"/>
      <c r="I21" s="137"/>
      <c r="J21" s="137"/>
      <c r="K21" s="138"/>
    </row>
    <row r="22" spans="1:13" ht="19.5" customHeight="1">
      <c r="A22" s="66">
        <f t="shared" si="1"/>
        <v>46092</v>
      </c>
      <c r="B22" s="69" t="str">
        <f t="shared" si="0"/>
        <v>水</v>
      </c>
      <c r="C22" s="71"/>
      <c r="D22" s="32"/>
      <c r="E22" s="33"/>
      <c r="F22" s="35"/>
      <c r="G22" s="137"/>
      <c r="H22" s="137"/>
      <c r="I22" s="137"/>
      <c r="J22" s="137"/>
      <c r="K22" s="138"/>
    </row>
    <row r="23" spans="1:13" ht="19.5" customHeight="1">
      <c r="A23" s="66">
        <f t="shared" si="1"/>
        <v>46093</v>
      </c>
      <c r="B23" s="69" t="str">
        <f t="shared" si="0"/>
        <v>木</v>
      </c>
      <c r="C23" s="71"/>
      <c r="D23" s="32"/>
      <c r="E23" s="33"/>
      <c r="F23" s="35"/>
      <c r="G23" s="137"/>
      <c r="H23" s="137"/>
      <c r="I23" s="137"/>
      <c r="J23" s="137"/>
      <c r="K23" s="138"/>
    </row>
    <row r="24" spans="1:13" s="7" customFormat="1" ht="19.5" customHeight="1">
      <c r="A24" s="66">
        <f t="shared" si="1"/>
        <v>46094</v>
      </c>
      <c r="B24" s="69" t="str">
        <f t="shared" si="0"/>
        <v>金</v>
      </c>
      <c r="C24" s="72"/>
      <c r="D24" s="36"/>
      <c r="E24" s="33"/>
      <c r="F24" s="35"/>
      <c r="G24" s="137"/>
      <c r="H24" s="137"/>
      <c r="I24" s="137"/>
      <c r="J24" s="137"/>
      <c r="K24" s="138"/>
      <c r="L24" s="59"/>
      <c r="M24"/>
    </row>
    <row r="25" spans="1:13" s="7" customFormat="1" ht="19.5" customHeight="1">
      <c r="A25" s="66">
        <f t="shared" si="1"/>
        <v>46095</v>
      </c>
      <c r="B25" s="69" t="str">
        <f t="shared" si="0"/>
        <v>土</v>
      </c>
      <c r="C25" s="72"/>
      <c r="D25" s="36"/>
      <c r="E25" s="33"/>
      <c r="F25" s="35"/>
      <c r="G25" s="137"/>
      <c r="H25" s="137"/>
      <c r="I25" s="137"/>
      <c r="J25" s="137"/>
      <c r="K25" s="138"/>
      <c r="L25" s="59"/>
      <c r="M25"/>
    </row>
    <row r="26" spans="1:13" ht="19.5" customHeight="1">
      <c r="A26" s="66">
        <f t="shared" si="1"/>
        <v>46096</v>
      </c>
      <c r="B26" s="69" t="str">
        <f t="shared" si="0"/>
        <v>日</v>
      </c>
      <c r="C26" s="71"/>
      <c r="D26" s="32"/>
      <c r="E26" s="33"/>
      <c r="F26" s="35"/>
      <c r="G26" s="137"/>
      <c r="H26" s="137"/>
      <c r="I26" s="137"/>
      <c r="J26" s="137"/>
      <c r="K26" s="138"/>
    </row>
    <row r="27" spans="1:13" ht="19.5" customHeight="1">
      <c r="A27" s="66">
        <f t="shared" si="1"/>
        <v>46097</v>
      </c>
      <c r="B27" s="69" t="str">
        <f t="shared" si="0"/>
        <v>月</v>
      </c>
      <c r="C27" s="71"/>
      <c r="D27" s="32"/>
      <c r="E27" s="33"/>
      <c r="F27" s="35"/>
      <c r="G27" s="137"/>
      <c r="H27" s="137"/>
      <c r="I27" s="137"/>
      <c r="J27" s="137"/>
      <c r="K27" s="138"/>
    </row>
    <row r="28" spans="1:13" ht="19.5" customHeight="1">
      <c r="A28" s="66">
        <f t="shared" si="1"/>
        <v>46098</v>
      </c>
      <c r="B28" s="69" t="str">
        <f t="shared" si="0"/>
        <v>火</v>
      </c>
      <c r="C28" s="71"/>
      <c r="D28" s="32"/>
      <c r="E28" s="33"/>
      <c r="F28" s="35"/>
      <c r="G28" s="137"/>
      <c r="H28" s="137"/>
      <c r="I28" s="137"/>
      <c r="J28" s="137"/>
      <c r="K28" s="138"/>
    </row>
    <row r="29" spans="1:13" ht="19.5" customHeight="1">
      <c r="A29" s="66">
        <f t="shared" si="1"/>
        <v>46099</v>
      </c>
      <c r="B29" s="69" t="str">
        <f t="shared" si="0"/>
        <v>水</v>
      </c>
      <c r="C29" s="71"/>
      <c r="D29" s="32"/>
      <c r="E29" s="33"/>
      <c r="F29" s="35"/>
      <c r="G29" s="137"/>
      <c r="H29" s="137"/>
      <c r="I29" s="137"/>
      <c r="J29" s="137"/>
      <c r="K29" s="138"/>
    </row>
    <row r="30" spans="1:13" ht="19.5" customHeight="1">
      <c r="A30" s="66">
        <f t="shared" si="1"/>
        <v>46100</v>
      </c>
      <c r="B30" s="69" t="str">
        <f t="shared" si="0"/>
        <v>木</v>
      </c>
      <c r="C30" s="71"/>
      <c r="D30" s="32"/>
      <c r="E30" s="33"/>
      <c r="F30" s="35"/>
      <c r="G30" s="137"/>
      <c r="H30" s="137"/>
      <c r="I30" s="137"/>
      <c r="J30" s="137"/>
      <c r="K30" s="138"/>
    </row>
    <row r="31" spans="1:13" s="7" customFormat="1" ht="19.5" customHeight="1">
      <c r="A31" s="66">
        <f t="shared" si="1"/>
        <v>46101</v>
      </c>
      <c r="B31" s="69" t="s">
        <v>40</v>
      </c>
      <c r="C31" s="71"/>
      <c r="D31" s="32"/>
      <c r="E31" s="33"/>
      <c r="F31" s="35"/>
      <c r="G31" s="137"/>
      <c r="H31" s="137"/>
      <c r="I31" s="137"/>
      <c r="J31" s="137"/>
      <c r="K31" s="138"/>
      <c r="L31" s="59"/>
      <c r="M31"/>
    </row>
    <row r="32" spans="1:13" s="7" customFormat="1" ht="19.5" customHeight="1">
      <c r="A32" s="66">
        <f t="shared" si="1"/>
        <v>46102</v>
      </c>
      <c r="B32" s="69" t="str">
        <f t="shared" ref="B32" si="2">TEXT(A32,"aaa")</f>
        <v>土</v>
      </c>
      <c r="C32" s="72"/>
      <c r="D32" s="36"/>
      <c r="E32" s="33"/>
      <c r="F32" s="35"/>
      <c r="G32" s="137"/>
      <c r="H32" s="137"/>
      <c r="I32" s="137"/>
      <c r="J32" s="137"/>
      <c r="K32" s="138"/>
      <c r="L32" s="60"/>
      <c r="M32"/>
    </row>
    <row r="33" spans="1:13" ht="19.5" customHeight="1">
      <c r="A33" s="66">
        <f t="shared" si="1"/>
        <v>46103</v>
      </c>
      <c r="B33" s="69" t="str">
        <f t="shared" si="0"/>
        <v>日</v>
      </c>
      <c r="C33" s="71"/>
      <c r="D33" s="32"/>
      <c r="E33" s="33"/>
      <c r="F33" s="35"/>
      <c r="G33" s="137"/>
      <c r="H33" s="137"/>
      <c r="I33" s="137"/>
      <c r="J33" s="137"/>
      <c r="K33" s="138"/>
    </row>
    <row r="34" spans="1:13" ht="19.5" customHeight="1">
      <c r="A34" s="66">
        <f t="shared" si="1"/>
        <v>46104</v>
      </c>
      <c r="B34" s="69" t="str">
        <f t="shared" si="0"/>
        <v>月</v>
      </c>
      <c r="C34" s="71"/>
      <c r="D34" s="32"/>
      <c r="E34" s="33"/>
      <c r="F34" s="35"/>
      <c r="G34" s="137"/>
      <c r="H34" s="137"/>
      <c r="I34" s="137"/>
      <c r="J34" s="137"/>
      <c r="K34" s="138"/>
    </row>
    <row r="35" spans="1:13" ht="19.5" customHeight="1">
      <c r="A35" s="66">
        <f t="shared" si="1"/>
        <v>46105</v>
      </c>
      <c r="B35" s="69" t="str">
        <f t="shared" si="0"/>
        <v>火</v>
      </c>
      <c r="C35" s="71"/>
      <c r="D35" s="32"/>
      <c r="E35" s="33"/>
      <c r="F35" s="35"/>
      <c r="G35" s="137"/>
      <c r="H35" s="137"/>
      <c r="I35" s="137"/>
      <c r="J35" s="137"/>
      <c r="K35" s="138"/>
    </row>
    <row r="36" spans="1:13" ht="19.5" customHeight="1">
      <c r="A36" s="66">
        <f t="shared" si="1"/>
        <v>46106</v>
      </c>
      <c r="B36" s="69" t="str">
        <f t="shared" si="0"/>
        <v>水</v>
      </c>
      <c r="C36" s="71"/>
      <c r="D36" s="32"/>
      <c r="E36" s="33"/>
      <c r="F36" s="35"/>
      <c r="G36" s="137"/>
      <c r="H36" s="137"/>
      <c r="I36" s="137"/>
      <c r="J36" s="137"/>
      <c r="K36" s="138"/>
    </row>
    <row r="37" spans="1:13" ht="19.5" customHeight="1">
      <c r="A37" s="66">
        <f t="shared" si="1"/>
        <v>46107</v>
      </c>
      <c r="B37" s="69" t="str">
        <f t="shared" si="0"/>
        <v>木</v>
      </c>
      <c r="C37" s="71"/>
      <c r="D37" s="32"/>
      <c r="E37" s="33"/>
      <c r="F37" s="35"/>
      <c r="G37" s="137"/>
      <c r="H37" s="137"/>
      <c r="I37" s="137"/>
      <c r="J37" s="137"/>
      <c r="K37" s="138"/>
    </row>
    <row r="38" spans="1:13" s="7" customFormat="1" ht="19.5" customHeight="1">
      <c r="A38" s="66">
        <f t="shared" si="1"/>
        <v>46108</v>
      </c>
      <c r="B38" s="69" t="str">
        <f t="shared" si="0"/>
        <v>金</v>
      </c>
      <c r="C38" s="72"/>
      <c r="D38" s="36"/>
      <c r="E38" s="33"/>
      <c r="F38" s="35"/>
      <c r="G38" s="137"/>
      <c r="H38" s="137"/>
      <c r="I38" s="137"/>
      <c r="J38" s="137"/>
      <c r="K38" s="138"/>
      <c r="L38" s="59"/>
      <c r="M38"/>
    </row>
    <row r="39" spans="1:13" s="7" customFormat="1" ht="19.5" customHeight="1">
      <c r="A39" s="66">
        <f t="shared" si="1"/>
        <v>46109</v>
      </c>
      <c r="B39" s="69" t="str">
        <f t="shared" si="0"/>
        <v>土</v>
      </c>
      <c r="C39" s="72"/>
      <c r="D39" s="36"/>
      <c r="E39" s="33"/>
      <c r="F39" s="35"/>
      <c r="G39" s="137"/>
      <c r="H39" s="137"/>
      <c r="I39" s="137"/>
      <c r="J39" s="137"/>
      <c r="K39" s="138"/>
      <c r="L39" s="59"/>
      <c r="M39"/>
    </row>
    <row r="40" spans="1:13" ht="19.5" customHeight="1">
      <c r="A40" s="66">
        <f t="shared" si="1"/>
        <v>46110</v>
      </c>
      <c r="B40" s="69" t="str">
        <f t="shared" si="0"/>
        <v>日</v>
      </c>
      <c r="C40" s="71"/>
      <c r="D40" s="32"/>
      <c r="E40" s="33"/>
      <c r="F40" s="35"/>
      <c r="G40" s="137"/>
      <c r="H40" s="137"/>
      <c r="I40" s="137"/>
      <c r="J40" s="137"/>
      <c r="K40" s="138"/>
    </row>
    <row r="41" spans="1:13" ht="19.5" customHeight="1">
      <c r="A41" s="66">
        <f t="shared" si="1"/>
        <v>46111</v>
      </c>
      <c r="B41" s="69" t="str">
        <f t="shared" si="0"/>
        <v>月</v>
      </c>
      <c r="C41" s="71"/>
      <c r="D41" s="32"/>
      <c r="E41" s="33"/>
      <c r="F41" s="35"/>
      <c r="G41" s="137"/>
      <c r="H41" s="137"/>
      <c r="I41" s="137"/>
      <c r="J41" s="137"/>
      <c r="K41" s="138"/>
    </row>
    <row r="42" spans="1:13" ht="19.5" customHeight="1" thickBot="1">
      <c r="A42" s="66">
        <f t="shared" si="1"/>
        <v>46112</v>
      </c>
      <c r="B42" s="75" t="str">
        <f t="shared" si="0"/>
        <v>火</v>
      </c>
      <c r="C42" s="79"/>
      <c r="D42" s="76"/>
      <c r="E42" s="77"/>
      <c r="F42" s="78"/>
      <c r="G42" s="223"/>
      <c r="H42" s="223"/>
      <c r="I42" s="223"/>
      <c r="J42" s="223"/>
      <c r="K42" s="224"/>
    </row>
    <row r="43" spans="1:13" ht="15" customHeight="1" thickBot="1">
      <c r="A43" s="149" t="s">
        <v>29</v>
      </c>
      <c r="B43" s="150"/>
      <c r="C43" s="46"/>
      <c r="D43" s="50"/>
      <c r="E43" s="45">
        <f>SUM(E12:E42)</f>
        <v>0</v>
      </c>
      <c r="F43" s="10"/>
      <c r="G43" s="2"/>
      <c r="H43" s="2"/>
      <c r="I43" s="2"/>
      <c r="J43" s="2"/>
      <c r="K43" s="2"/>
    </row>
    <row r="44" spans="1:13" ht="18" customHeight="1" thickBot="1">
      <c r="A44" s="151"/>
      <c r="B44" s="152"/>
      <c r="C44" s="47">
        <f>A2</f>
        <v>46082</v>
      </c>
      <c r="D44" s="48" t="s">
        <v>24</v>
      </c>
      <c r="E44" s="49">
        <f>7.5*21</f>
        <v>157.5</v>
      </c>
      <c r="F44" s="15"/>
      <c r="G44" s="2"/>
      <c r="H44" s="2"/>
      <c r="I44" s="2"/>
      <c r="J44" s="11"/>
      <c r="K44" s="12" t="s">
        <v>28</v>
      </c>
    </row>
    <row r="45" spans="1:13" ht="18" customHeight="1" thickBot="1">
      <c r="A45" s="153"/>
      <c r="B45" s="154"/>
      <c r="C45" s="104"/>
      <c r="D45" s="105" t="s">
        <v>39</v>
      </c>
      <c r="E45" s="127">
        <f>E43-E44</f>
        <v>-157.5</v>
      </c>
      <c r="F45" s="14"/>
      <c r="G45" s="2"/>
      <c r="H45" s="2"/>
      <c r="I45" s="2"/>
      <c r="J45" s="11"/>
      <c r="K45" s="143"/>
    </row>
    <row r="46" spans="1:13" ht="18" customHeight="1" thickBot="1">
      <c r="A46" s="44"/>
      <c r="B46" s="9"/>
      <c r="C46" s="20"/>
      <c r="D46" s="19"/>
      <c r="E46" s="13"/>
      <c r="F46" s="14"/>
      <c r="G46" s="2"/>
      <c r="H46" s="2"/>
      <c r="I46" s="2"/>
      <c r="J46" s="10"/>
      <c r="K46" s="144"/>
    </row>
    <row r="47" spans="1:13" ht="18" customHeight="1">
      <c r="A47" s="44"/>
      <c r="B47" s="9"/>
      <c r="C47" s="157" t="s">
        <v>12</v>
      </c>
      <c r="D47" s="139" t="s">
        <v>3</v>
      </c>
      <c r="E47" s="17" t="s">
        <v>9</v>
      </c>
      <c r="F47" s="40" t="s">
        <v>4</v>
      </c>
      <c r="G47" s="2"/>
      <c r="H47" s="2"/>
      <c r="I47" s="2"/>
      <c r="J47" s="2"/>
      <c r="K47" s="144"/>
    </row>
    <row r="48" spans="1:13" ht="18" customHeight="1">
      <c r="A48" s="44"/>
      <c r="B48" s="9"/>
      <c r="C48" s="157"/>
      <c r="D48" s="140"/>
      <c r="E48" s="16" t="s">
        <v>10</v>
      </c>
      <c r="F48" s="41" t="s">
        <v>4</v>
      </c>
      <c r="G48" s="2"/>
      <c r="H48" s="2"/>
      <c r="I48" s="2"/>
      <c r="J48" s="2"/>
      <c r="K48" s="144"/>
      <c r="M48" s="4"/>
    </row>
    <row r="49" spans="1:13" ht="18" customHeight="1" thickBot="1">
      <c r="A49" s="44"/>
      <c r="B49" s="9"/>
      <c r="C49" s="103" t="s">
        <v>12</v>
      </c>
      <c r="D49" s="141" t="s">
        <v>11</v>
      </c>
      <c r="E49" s="142"/>
      <c r="F49" s="42" t="s">
        <v>4</v>
      </c>
      <c r="G49" s="2"/>
      <c r="H49" s="2"/>
      <c r="I49" s="2"/>
      <c r="J49" s="2"/>
      <c r="K49" s="145"/>
      <c r="M49" s="4"/>
    </row>
    <row r="50" spans="1:13" ht="18" customHeight="1" thickBot="1">
      <c r="A50" s="62"/>
      <c r="B50" s="62"/>
      <c r="C50" s="62"/>
      <c r="D50" s="62"/>
      <c r="E50" s="62"/>
      <c r="F50" s="62"/>
      <c r="G50" s="62"/>
      <c r="H50" s="62"/>
      <c r="I50" s="62"/>
      <c r="J50" s="2"/>
      <c r="M50" s="4"/>
    </row>
    <row r="51" spans="1:13" ht="18" customHeight="1" thickTop="1">
      <c r="A51" s="63"/>
      <c r="B51" s="63"/>
      <c r="C51" s="161" t="s">
        <v>30</v>
      </c>
      <c r="D51" s="146" t="s">
        <v>32</v>
      </c>
      <c r="E51" s="147"/>
      <c r="F51" s="148"/>
      <c r="G51" s="120">
        <v>46115</v>
      </c>
      <c r="H51" s="63"/>
      <c r="I51" s="63"/>
      <c r="J51" s="2"/>
      <c r="K51" s="2"/>
    </row>
    <row r="52" spans="1:13" ht="18" customHeight="1" thickBot="1">
      <c r="A52" s="63"/>
      <c r="B52" s="63"/>
      <c r="C52" s="162"/>
      <c r="D52" s="133" t="s">
        <v>31</v>
      </c>
      <c r="E52" s="134"/>
      <c r="F52" s="135"/>
      <c r="G52" s="121">
        <v>46120</v>
      </c>
      <c r="H52" s="63"/>
      <c r="I52" s="63"/>
      <c r="J52" s="2"/>
      <c r="K52" s="2"/>
    </row>
    <row r="53" spans="1:13" ht="13.5" customHeight="1" thickTop="1">
      <c r="A53" s="43"/>
      <c r="B53" s="43"/>
      <c r="C53" s="43"/>
      <c r="D53" s="43"/>
      <c r="E53" s="43"/>
      <c r="F53" s="43"/>
      <c r="G53" s="43"/>
      <c r="H53" s="43"/>
      <c r="I53" s="43"/>
      <c r="J53" s="2"/>
      <c r="K53" s="2"/>
    </row>
    <row r="54" spans="1:13" s="6" customFormat="1" ht="22.5" customHeight="1">
      <c r="A54" s="155" t="s">
        <v>33</v>
      </c>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22.5" customHeight="1">
      <c r="A60" s="156"/>
      <c r="B60" s="156"/>
      <c r="C60" s="156"/>
      <c r="D60" s="156"/>
      <c r="E60" s="156"/>
      <c r="F60" s="156"/>
      <c r="G60" s="156"/>
      <c r="H60" s="156"/>
      <c r="I60" s="156"/>
      <c r="J60" s="156"/>
      <c r="K60" s="156"/>
      <c r="L60" s="61"/>
    </row>
    <row r="61" spans="1:13" s="6" customFormat="1" ht="96.75" customHeight="1">
      <c r="A61" s="156"/>
      <c r="B61" s="156"/>
      <c r="C61" s="156"/>
      <c r="D61" s="156"/>
      <c r="E61" s="156"/>
      <c r="F61" s="156"/>
      <c r="G61" s="156"/>
      <c r="H61" s="156"/>
      <c r="I61" s="156"/>
      <c r="J61" s="156"/>
      <c r="K61" s="156"/>
      <c r="L61" s="61"/>
    </row>
  </sheetData>
  <mergeCells count="61">
    <mergeCell ref="A54:K61"/>
    <mergeCell ref="G42:K42"/>
    <mergeCell ref="C47:C48"/>
    <mergeCell ref="D47:D48"/>
    <mergeCell ref="D49:E49"/>
    <mergeCell ref="C51:C52"/>
    <mergeCell ref="D51:F51"/>
    <mergeCell ref="D52:F52"/>
    <mergeCell ref="K45:K49"/>
    <mergeCell ref="A43:B45"/>
    <mergeCell ref="G39:K39"/>
    <mergeCell ref="G40:K40"/>
    <mergeCell ref="G41:K41"/>
    <mergeCell ref="G36:K36"/>
    <mergeCell ref="G37:K37"/>
    <mergeCell ref="G38:K38"/>
    <mergeCell ref="G33:K33"/>
    <mergeCell ref="G34:K34"/>
    <mergeCell ref="G35:K35"/>
    <mergeCell ref="G30:K30"/>
    <mergeCell ref="G31:K31"/>
    <mergeCell ref="G32:K32"/>
    <mergeCell ref="G27:K27"/>
    <mergeCell ref="G28:K28"/>
    <mergeCell ref="G29:K29"/>
    <mergeCell ref="G24:K24"/>
    <mergeCell ref="G25:K25"/>
    <mergeCell ref="G26:K26"/>
    <mergeCell ref="G21:K21"/>
    <mergeCell ref="G22:K22"/>
    <mergeCell ref="G23:K23"/>
    <mergeCell ref="G18:K18"/>
    <mergeCell ref="G19:K19"/>
    <mergeCell ref="G20:K20"/>
    <mergeCell ref="G15:K15"/>
    <mergeCell ref="G16:K16"/>
    <mergeCell ref="G17:K17"/>
    <mergeCell ref="G14:K14"/>
    <mergeCell ref="A10:A11"/>
    <mergeCell ref="B10:B11"/>
    <mergeCell ref="C10:C11"/>
    <mergeCell ref="D10:D11"/>
    <mergeCell ref="E10:E11"/>
    <mergeCell ref="F10:F11"/>
    <mergeCell ref="G10:K11"/>
    <mergeCell ref="G12:K12"/>
    <mergeCell ref="G13:K13"/>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8" priority="12">
      <formula>$C$4&lt;&gt;""</formula>
    </cfRule>
  </conditionalFormatting>
  <conditionalFormatting sqref="C5:D5">
    <cfRule type="expression" dxfId="7" priority="11">
      <formula>$C$5&lt;&gt;""</formula>
    </cfRule>
  </conditionalFormatting>
  <conditionalFormatting sqref="G4:I4">
    <cfRule type="expression" dxfId="6" priority="10">
      <formula>$G$4&lt;&gt;""</formula>
    </cfRule>
  </conditionalFormatting>
  <conditionalFormatting sqref="A12:K42">
    <cfRule type="expression" dxfId="5" priority="13">
      <formula>$B12="祝"</formula>
    </cfRule>
    <cfRule type="expression" dxfId="4" priority="14">
      <formula>$B12="土"</formula>
    </cfRule>
    <cfRule type="expression" dxfId="3" priority="15">
      <formula>$B12="日"</formula>
    </cfRule>
  </conditionalFormatting>
  <conditionalFormatting sqref="G5">
    <cfRule type="expression" dxfId="2" priority="2">
      <formula>$G$5&lt;&gt;""</formula>
    </cfRule>
  </conditionalFormatting>
  <conditionalFormatting sqref="G6">
    <cfRule type="expression" dxfId="1" priority="1">
      <formula>$G$6&lt;&gt;""</formula>
    </cfRule>
  </conditionalFormatting>
  <dataValidations count="1">
    <dataValidation type="list" allowBlank="1" showInputMessage="1" showErrorMessage="1" sqref="F12:F42" xr:uid="{00000000-0002-0000-0B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9" id="{5237DE3D-93C8-41FF-B0E8-7399ABB22CBE}">
            <xm:f>'4月'!#REF!&lt;&gt;""</xm:f>
            <x14:dxf>
              <fill>
                <patternFill patternType="none">
                  <bgColor auto="1"/>
                </patternFill>
              </fill>
            </x14:dxf>
          </x14:cfRule>
          <xm:sqref>G7:I8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1"/>
  <sheetViews>
    <sheetView view="pageBreakPreview" zoomScaleNormal="100" zoomScaleSheetLayoutView="100" workbookViewId="0">
      <selection activeCell="G6" sqref="G6:K6"/>
    </sheetView>
  </sheetViews>
  <sheetFormatPr defaultRowHeight="13.5"/>
  <cols>
    <col min="1" max="1" width="5.75" style="22" customWidth="1"/>
    <col min="2" max="2" width="5.625" style="22" customWidth="1"/>
    <col min="3" max="4" width="16.375" customWidth="1"/>
    <col min="5" max="5" width="11.25" customWidth="1"/>
    <col min="6" max="6" width="11.125" bestFit="1" customWidth="1"/>
    <col min="7" max="7" width="20.625" customWidth="1"/>
    <col min="8" max="8" width="10.625" customWidth="1"/>
    <col min="9" max="9" width="14.5" customWidth="1"/>
    <col min="10" max="11" width="14.875" customWidth="1"/>
    <col min="12" max="12" width="9" style="58"/>
  </cols>
  <sheetData>
    <row r="1" spans="1:13" ht="20.100000000000001" customHeight="1">
      <c r="A1" s="24" t="s">
        <v>26</v>
      </c>
      <c r="G1" s="22"/>
      <c r="H1" s="22"/>
      <c r="I1" s="22"/>
      <c r="J1" s="174" t="s">
        <v>14</v>
      </c>
      <c r="K1" s="174"/>
    </row>
    <row r="2" spans="1:13" ht="20.100000000000001" customHeight="1">
      <c r="A2" s="183">
        <f>EDATE('4月'!A2,1)</f>
        <v>45778</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8"/>
      <c r="M11" s="44"/>
    </row>
    <row r="12" spans="1:13" ht="19.5" customHeight="1">
      <c r="A12" s="66">
        <f>A2</f>
        <v>45778</v>
      </c>
      <c r="B12" s="69" t="str">
        <f t="shared" ref="B12:B13" si="0">TEXT(A12,"aaa")</f>
        <v>木</v>
      </c>
      <c r="C12" s="71"/>
      <c r="D12" s="32"/>
      <c r="E12" s="33"/>
      <c r="F12" s="35"/>
      <c r="G12" s="137"/>
      <c r="H12" s="137"/>
      <c r="I12" s="137"/>
      <c r="J12" s="137"/>
      <c r="K12" s="138"/>
      <c r="L12" s="59"/>
      <c r="M12" t="s">
        <v>18</v>
      </c>
    </row>
    <row r="13" spans="1:13" ht="19.5" customHeight="1">
      <c r="A13" s="66">
        <f t="shared" ref="A13:A42" si="1">A12+1</f>
        <v>45779</v>
      </c>
      <c r="B13" s="69" t="str">
        <f t="shared" si="0"/>
        <v>金</v>
      </c>
      <c r="C13" s="72"/>
      <c r="D13" s="36"/>
      <c r="E13" s="33"/>
      <c r="F13" s="35"/>
      <c r="G13" s="137"/>
      <c r="H13" s="137"/>
      <c r="I13" s="137"/>
      <c r="J13" s="137"/>
      <c r="K13" s="138"/>
      <c r="L13" s="59"/>
      <c r="M13" t="s">
        <v>19</v>
      </c>
    </row>
    <row r="14" spans="1:13" ht="19.5" customHeight="1">
      <c r="A14" s="66">
        <f t="shared" si="1"/>
        <v>45780</v>
      </c>
      <c r="B14" s="69" t="s">
        <v>40</v>
      </c>
      <c r="C14" s="71"/>
      <c r="D14" s="32"/>
      <c r="E14" s="33"/>
      <c r="F14" s="35"/>
      <c r="G14" s="137"/>
      <c r="H14" s="137"/>
      <c r="I14" s="137"/>
      <c r="J14" s="137"/>
      <c r="K14" s="138"/>
      <c r="L14" s="59"/>
      <c r="M14" t="s">
        <v>35</v>
      </c>
    </row>
    <row r="15" spans="1:13" ht="19.5" customHeight="1">
      <c r="A15" s="66">
        <f t="shared" si="1"/>
        <v>45781</v>
      </c>
      <c r="B15" s="69" t="s">
        <v>40</v>
      </c>
      <c r="C15" s="71"/>
      <c r="D15" s="32"/>
      <c r="E15" s="33"/>
      <c r="F15" s="35"/>
      <c r="G15" s="137"/>
      <c r="H15" s="137"/>
      <c r="I15" s="137"/>
      <c r="J15" s="137"/>
      <c r="K15" s="138"/>
      <c r="M15" t="s">
        <v>20</v>
      </c>
    </row>
    <row r="16" spans="1:13" ht="19.5" customHeight="1">
      <c r="A16" s="66">
        <f t="shared" si="1"/>
        <v>45782</v>
      </c>
      <c r="B16" s="69" t="s">
        <v>40</v>
      </c>
      <c r="C16" s="71"/>
      <c r="D16" s="32"/>
      <c r="E16" s="33"/>
      <c r="F16" s="35"/>
      <c r="G16" s="137"/>
      <c r="H16" s="137"/>
      <c r="I16" s="137"/>
      <c r="J16" s="137"/>
      <c r="K16" s="138"/>
      <c r="M16" t="s">
        <v>21</v>
      </c>
    </row>
    <row r="17" spans="1:13" s="7" customFormat="1" ht="19.5" customHeight="1">
      <c r="A17" s="66">
        <f t="shared" si="1"/>
        <v>45783</v>
      </c>
      <c r="B17" s="69" t="s">
        <v>40</v>
      </c>
      <c r="C17" s="72"/>
      <c r="D17" s="36"/>
      <c r="E17" s="33"/>
      <c r="F17" s="35"/>
      <c r="G17" s="137"/>
      <c r="H17" s="137"/>
      <c r="I17" s="137"/>
      <c r="J17" s="137"/>
      <c r="K17" s="138"/>
      <c r="L17" s="60"/>
      <c r="M17" t="s">
        <v>22</v>
      </c>
    </row>
    <row r="18" spans="1:13" s="7" customFormat="1" ht="19.5" customHeight="1">
      <c r="A18" s="66">
        <f t="shared" si="1"/>
        <v>45784</v>
      </c>
      <c r="B18" s="69" t="str">
        <f t="shared" ref="B18:B42" si="2">TEXT(A18,"aaa")</f>
        <v>水</v>
      </c>
      <c r="C18" s="72"/>
      <c r="D18" s="36"/>
      <c r="E18" s="33"/>
      <c r="F18" s="35"/>
      <c r="G18" s="137"/>
      <c r="H18" s="137"/>
      <c r="I18" s="137"/>
      <c r="J18" s="137"/>
      <c r="K18" s="138"/>
      <c r="L18" s="60"/>
      <c r="M18" t="s">
        <v>23</v>
      </c>
    </row>
    <row r="19" spans="1:13" ht="19.5" customHeight="1">
      <c r="A19" s="66">
        <f t="shared" si="1"/>
        <v>45785</v>
      </c>
      <c r="B19" s="69" t="str">
        <f t="shared" si="2"/>
        <v>木</v>
      </c>
      <c r="C19" s="71"/>
      <c r="D19" s="32"/>
      <c r="E19" s="33"/>
      <c r="F19" s="35"/>
      <c r="G19" s="137"/>
      <c r="H19" s="137"/>
      <c r="I19" s="137"/>
      <c r="J19" s="137"/>
      <c r="K19" s="138"/>
    </row>
    <row r="20" spans="1:13" ht="19.5" customHeight="1">
      <c r="A20" s="66">
        <f t="shared" si="1"/>
        <v>45786</v>
      </c>
      <c r="B20" s="69" t="str">
        <f t="shared" si="2"/>
        <v>金</v>
      </c>
      <c r="C20" s="71"/>
      <c r="D20" s="32"/>
      <c r="E20" s="33"/>
      <c r="F20" s="35"/>
      <c r="G20" s="137"/>
      <c r="H20" s="137"/>
      <c r="I20" s="137"/>
      <c r="J20" s="137"/>
      <c r="K20" s="138"/>
    </row>
    <row r="21" spans="1:13" ht="19.5" customHeight="1">
      <c r="A21" s="66">
        <f t="shared" si="1"/>
        <v>45787</v>
      </c>
      <c r="B21" s="69" t="str">
        <f t="shared" si="2"/>
        <v>土</v>
      </c>
      <c r="C21" s="71"/>
      <c r="D21" s="32"/>
      <c r="E21" s="33"/>
      <c r="F21" s="34"/>
      <c r="G21" s="137"/>
      <c r="H21" s="137"/>
      <c r="I21" s="137"/>
      <c r="J21" s="137"/>
      <c r="K21" s="138"/>
    </row>
    <row r="22" spans="1:13" ht="19.5" customHeight="1">
      <c r="A22" s="66">
        <f t="shared" si="1"/>
        <v>45788</v>
      </c>
      <c r="B22" s="69" t="str">
        <f t="shared" si="2"/>
        <v>日</v>
      </c>
      <c r="C22" s="71"/>
      <c r="D22" s="32"/>
      <c r="E22" s="33"/>
      <c r="F22" s="35"/>
      <c r="G22" s="137"/>
      <c r="H22" s="137"/>
      <c r="I22" s="137"/>
      <c r="J22" s="137"/>
      <c r="K22" s="138"/>
    </row>
    <row r="23" spans="1:13" ht="19.5" customHeight="1">
      <c r="A23" s="66">
        <f t="shared" si="1"/>
        <v>45789</v>
      </c>
      <c r="B23" s="69" t="str">
        <f t="shared" si="2"/>
        <v>月</v>
      </c>
      <c r="C23" s="71"/>
      <c r="D23" s="32"/>
      <c r="E23" s="33"/>
      <c r="F23" s="35"/>
      <c r="G23" s="137"/>
      <c r="H23" s="137"/>
      <c r="I23" s="137"/>
      <c r="J23" s="137"/>
      <c r="K23" s="138"/>
    </row>
    <row r="24" spans="1:13" s="7" customFormat="1" ht="19.5" customHeight="1">
      <c r="A24" s="66">
        <f t="shared" si="1"/>
        <v>45790</v>
      </c>
      <c r="B24" s="69" t="str">
        <f t="shared" si="2"/>
        <v>火</v>
      </c>
      <c r="C24" s="72"/>
      <c r="D24" s="36"/>
      <c r="E24" s="33"/>
      <c r="F24" s="35"/>
      <c r="G24" s="137"/>
      <c r="H24" s="137"/>
      <c r="I24" s="137"/>
      <c r="J24" s="137"/>
      <c r="K24" s="138"/>
      <c r="L24" s="60"/>
      <c r="M24"/>
    </row>
    <row r="25" spans="1:13" s="7" customFormat="1" ht="19.5" customHeight="1">
      <c r="A25" s="66">
        <f t="shared" si="1"/>
        <v>45791</v>
      </c>
      <c r="B25" s="69" t="str">
        <f t="shared" si="2"/>
        <v>水</v>
      </c>
      <c r="C25" s="72"/>
      <c r="D25" s="36"/>
      <c r="E25" s="33"/>
      <c r="F25" s="35"/>
      <c r="G25" s="137"/>
      <c r="H25" s="137"/>
      <c r="I25" s="137"/>
      <c r="J25" s="137"/>
      <c r="K25" s="138"/>
      <c r="L25" s="60"/>
      <c r="M25"/>
    </row>
    <row r="26" spans="1:13" ht="19.5" customHeight="1">
      <c r="A26" s="66">
        <f t="shared" si="1"/>
        <v>45792</v>
      </c>
      <c r="B26" s="69" t="str">
        <f t="shared" si="2"/>
        <v>木</v>
      </c>
      <c r="C26" s="71"/>
      <c r="D26" s="32"/>
      <c r="E26" s="33"/>
      <c r="F26" s="35"/>
      <c r="G26" s="137"/>
      <c r="H26" s="137"/>
      <c r="I26" s="137"/>
      <c r="J26" s="137"/>
      <c r="K26" s="138"/>
    </row>
    <row r="27" spans="1:13" ht="19.5" customHeight="1">
      <c r="A27" s="66">
        <f t="shared" si="1"/>
        <v>45793</v>
      </c>
      <c r="B27" s="69" t="str">
        <f t="shared" si="2"/>
        <v>金</v>
      </c>
      <c r="C27" s="71"/>
      <c r="D27" s="32"/>
      <c r="E27" s="33"/>
      <c r="F27" s="35"/>
      <c r="G27" s="137"/>
      <c r="H27" s="137"/>
      <c r="I27" s="137"/>
      <c r="J27" s="137"/>
      <c r="K27" s="138"/>
    </row>
    <row r="28" spans="1:13" ht="19.5" customHeight="1">
      <c r="A28" s="66">
        <f t="shared" si="1"/>
        <v>45794</v>
      </c>
      <c r="B28" s="69" t="str">
        <f t="shared" si="2"/>
        <v>土</v>
      </c>
      <c r="C28" s="71"/>
      <c r="D28" s="32"/>
      <c r="E28" s="33"/>
      <c r="F28" s="35"/>
      <c r="G28" s="137"/>
      <c r="H28" s="137"/>
      <c r="I28" s="137"/>
      <c r="J28" s="137"/>
      <c r="K28" s="138"/>
    </row>
    <row r="29" spans="1:13" ht="19.5" customHeight="1">
      <c r="A29" s="66">
        <f t="shared" si="1"/>
        <v>45795</v>
      </c>
      <c r="B29" s="69" t="str">
        <f t="shared" si="2"/>
        <v>日</v>
      </c>
      <c r="C29" s="71"/>
      <c r="D29" s="32"/>
      <c r="E29" s="33"/>
      <c r="F29" s="35"/>
      <c r="G29" s="137"/>
      <c r="H29" s="137"/>
      <c r="I29" s="137"/>
      <c r="J29" s="137"/>
      <c r="K29" s="138"/>
    </row>
    <row r="30" spans="1:13" ht="19.5" customHeight="1">
      <c r="A30" s="66">
        <f t="shared" si="1"/>
        <v>45796</v>
      </c>
      <c r="B30" s="69" t="str">
        <f t="shared" si="2"/>
        <v>月</v>
      </c>
      <c r="C30" s="71"/>
      <c r="D30" s="32"/>
      <c r="E30" s="33"/>
      <c r="F30" s="35"/>
      <c r="G30" s="137"/>
      <c r="H30" s="137"/>
      <c r="I30" s="137"/>
      <c r="J30" s="137"/>
      <c r="K30" s="138"/>
    </row>
    <row r="31" spans="1:13" s="7" customFormat="1" ht="19.5" customHeight="1">
      <c r="A31" s="66">
        <f t="shared" si="1"/>
        <v>45797</v>
      </c>
      <c r="B31" s="69" t="str">
        <f t="shared" si="2"/>
        <v>火</v>
      </c>
      <c r="C31" s="71"/>
      <c r="D31" s="32"/>
      <c r="E31" s="33"/>
      <c r="F31" s="35"/>
      <c r="G31" s="137"/>
      <c r="H31" s="137"/>
      <c r="I31" s="137"/>
      <c r="J31" s="137"/>
      <c r="K31" s="138"/>
      <c r="L31" s="60"/>
      <c r="M31"/>
    </row>
    <row r="32" spans="1:13" s="7" customFormat="1" ht="19.5" customHeight="1">
      <c r="A32" s="66">
        <f t="shared" si="1"/>
        <v>45798</v>
      </c>
      <c r="B32" s="69" t="str">
        <f t="shared" si="2"/>
        <v>水</v>
      </c>
      <c r="C32" s="72"/>
      <c r="D32" s="36"/>
      <c r="E32" s="33"/>
      <c r="F32" s="35"/>
      <c r="G32" s="137"/>
      <c r="H32" s="137"/>
      <c r="I32" s="137"/>
      <c r="J32" s="137"/>
      <c r="K32" s="138"/>
      <c r="L32" s="60"/>
      <c r="M32"/>
    </row>
    <row r="33" spans="1:13" ht="19.5" customHeight="1">
      <c r="A33" s="66">
        <f t="shared" si="1"/>
        <v>45799</v>
      </c>
      <c r="B33" s="69" t="str">
        <f t="shared" si="2"/>
        <v>木</v>
      </c>
      <c r="C33" s="71"/>
      <c r="D33" s="32"/>
      <c r="E33" s="33"/>
      <c r="F33" s="35"/>
      <c r="G33" s="137"/>
      <c r="H33" s="137"/>
      <c r="I33" s="137"/>
      <c r="J33" s="137"/>
      <c r="K33" s="138"/>
    </row>
    <row r="34" spans="1:13" ht="19.5" customHeight="1">
      <c r="A34" s="66">
        <f t="shared" si="1"/>
        <v>45800</v>
      </c>
      <c r="B34" s="69" t="str">
        <f t="shared" si="2"/>
        <v>金</v>
      </c>
      <c r="C34" s="71"/>
      <c r="D34" s="32"/>
      <c r="E34" s="33"/>
      <c r="F34" s="35"/>
      <c r="G34" s="137"/>
      <c r="H34" s="137"/>
      <c r="I34" s="137"/>
      <c r="J34" s="137"/>
      <c r="K34" s="138"/>
    </row>
    <row r="35" spans="1:13" ht="19.5" customHeight="1">
      <c r="A35" s="66">
        <f t="shared" si="1"/>
        <v>45801</v>
      </c>
      <c r="B35" s="69" t="str">
        <f t="shared" si="2"/>
        <v>土</v>
      </c>
      <c r="C35" s="71"/>
      <c r="D35" s="32"/>
      <c r="E35" s="33"/>
      <c r="F35" s="35"/>
      <c r="G35" s="137"/>
      <c r="H35" s="137"/>
      <c r="I35" s="137"/>
      <c r="J35" s="137"/>
      <c r="K35" s="138"/>
    </row>
    <row r="36" spans="1:13" ht="19.5" customHeight="1">
      <c r="A36" s="66">
        <f t="shared" si="1"/>
        <v>45802</v>
      </c>
      <c r="B36" s="69" t="str">
        <f t="shared" si="2"/>
        <v>日</v>
      </c>
      <c r="C36" s="71"/>
      <c r="D36" s="32"/>
      <c r="E36" s="33"/>
      <c r="F36" s="35"/>
      <c r="G36" s="137"/>
      <c r="H36" s="137"/>
      <c r="I36" s="137"/>
      <c r="J36" s="137"/>
      <c r="K36" s="138"/>
    </row>
    <row r="37" spans="1:13" ht="19.5" customHeight="1">
      <c r="A37" s="66">
        <f t="shared" si="1"/>
        <v>45803</v>
      </c>
      <c r="B37" s="69" t="str">
        <f t="shared" si="2"/>
        <v>月</v>
      </c>
      <c r="C37" s="71"/>
      <c r="D37" s="32"/>
      <c r="E37" s="33"/>
      <c r="F37" s="35"/>
      <c r="G37" s="137"/>
      <c r="H37" s="137"/>
      <c r="I37" s="137"/>
      <c r="J37" s="137"/>
      <c r="K37" s="138"/>
    </row>
    <row r="38" spans="1:13" s="7" customFormat="1" ht="19.5" customHeight="1">
      <c r="A38" s="66">
        <f t="shared" si="1"/>
        <v>45804</v>
      </c>
      <c r="B38" s="69" t="str">
        <f t="shared" si="2"/>
        <v>火</v>
      </c>
      <c r="C38" s="72"/>
      <c r="D38" s="36"/>
      <c r="E38" s="33"/>
      <c r="F38" s="35"/>
      <c r="G38" s="137"/>
      <c r="H38" s="137"/>
      <c r="I38" s="137"/>
      <c r="J38" s="137"/>
      <c r="K38" s="138"/>
      <c r="L38" s="60"/>
      <c r="M38"/>
    </row>
    <row r="39" spans="1:13" s="7" customFormat="1" ht="19.5" customHeight="1">
      <c r="A39" s="66">
        <f t="shared" si="1"/>
        <v>45805</v>
      </c>
      <c r="B39" s="69" t="str">
        <f t="shared" si="2"/>
        <v>水</v>
      </c>
      <c r="C39" s="72"/>
      <c r="D39" s="36"/>
      <c r="E39" s="33"/>
      <c r="F39" s="35"/>
      <c r="G39" s="137"/>
      <c r="H39" s="137"/>
      <c r="I39" s="137"/>
      <c r="J39" s="137"/>
      <c r="K39" s="138"/>
      <c r="L39" s="60"/>
      <c r="M39"/>
    </row>
    <row r="40" spans="1:13" ht="19.5" customHeight="1">
      <c r="A40" s="66">
        <f t="shared" si="1"/>
        <v>45806</v>
      </c>
      <c r="B40" s="69" t="str">
        <f t="shared" si="2"/>
        <v>木</v>
      </c>
      <c r="C40" s="71"/>
      <c r="D40" s="32"/>
      <c r="E40" s="33"/>
      <c r="F40" s="35"/>
      <c r="G40" s="137"/>
      <c r="H40" s="137"/>
      <c r="I40" s="137"/>
      <c r="J40" s="137"/>
      <c r="K40" s="138"/>
    </row>
    <row r="41" spans="1:13" ht="19.5" customHeight="1">
      <c r="A41" s="66">
        <f t="shared" si="1"/>
        <v>45807</v>
      </c>
      <c r="B41" s="69" t="str">
        <f t="shared" si="2"/>
        <v>金</v>
      </c>
      <c r="C41" s="71"/>
      <c r="D41" s="32"/>
      <c r="E41" s="33"/>
      <c r="F41" s="35"/>
      <c r="G41" s="137"/>
      <c r="H41" s="137"/>
      <c r="I41" s="137"/>
      <c r="J41" s="137"/>
      <c r="K41" s="138"/>
    </row>
    <row r="42" spans="1:13" ht="19.5" customHeight="1" thickBot="1">
      <c r="A42" s="66">
        <f t="shared" si="1"/>
        <v>45808</v>
      </c>
      <c r="B42" s="75" t="str">
        <f t="shared" si="2"/>
        <v>土</v>
      </c>
      <c r="C42" s="79"/>
      <c r="D42" s="76"/>
      <c r="E42" s="77"/>
      <c r="F42" s="78"/>
      <c r="G42" s="223"/>
      <c r="H42" s="223"/>
      <c r="I42" s="223"/>
      <c r="J42" s="223"/>
      <c r="K42" s="224"/>
    </row>
    <row r="43" spans="1:13" ht="15" customHeight="1" thickBot="1">
      <c r="A43" s="149" t="s">
        <v>29</v>
      </c>
      <c r="B43" s="150"/>
      <c r="C43" s="46"/>
      <c r="D43" s="50"/>
      <c r="E43" s="51">
        <f>SUM(E12:E42)</f>
        <v>0</v>
      </c>
      <c r="F43" s="2"/>
      <c r="G43" s="2"/>
      <c r="H43" s="2"/>
      <c r="I43" s="2"/>
      <c r="J43" s="2"/>
      <c r="K43" s="2"/>
    </row>
    <row r="44" spans="1:13" ht="18" customHeight="1" thickBot="1">
      <c r="A44" s="151"/>
      <c r="B44" s="152"/>
      <c r="C44" s="47">
        <f>A2</f>
        <v>45778</v>
      </c>
      <c r="D44" s="48" t="s">
        <v>24</v>
      </c>
      <c r="E44" s="49">
        <f>7.5*20</f>
        <v>150</v>
      </c>
      <c r="F44" s="15"/>
      <c r="G44" s="2"/>
      <c r="H44" s="2"/>
      <c r="I44" s="2"/>
      <c r="J44" s="11"/>
      <c r="K44" s="12" t="s">
        <v>28</v>
      </c>
    </row>
    <row r="45" spans="1:13" ht="18" customHeight="1" thickBot="1">
      <c r="A45" s="153"/>
      <c r="B45" s="154"/>
      <c r="C45" s="104"/>
      <c r="D45" s="105" t="s">
        <v>39</v>
      </c>
      <c r="E45" s="127">
        <f>E43-E44</f>
        <v>-150</v>
      </c>
      <c r="F45" s="14"/>
      <c r="G45" s="2"/>
      <c r="H45" s="2"/>
      <c r="I45" s="2"/>
      <c r="J45" s="11"/>
      <c r="K45" s="143"/>
      <c r="L45" s="59"/>
    </row>
    <row r="46" spans="1:13" ht="18" customHeight="1" thickBot="1">
      <c r="A46" s="44"/>
      <c r="B46" s="9"/>
      <c r="C46" s="20"/>
      <c r="D46" s="19"/>
      <c r="E46" s="13"/>
      <c r="F46" s="14"/>
      <c r="G46" s="2"/>
      <c r="H46" s="2"/>
      <c r="I46" s="2"/>
      <c r="J46" s="10"/>
      <c r="K46" s="144"/>
      <c r="L46" s="59"/>
    </row>
    <row r="47" spans="1:13" ht="18" customHeight="1">
      <c r="A47" s="44"/>
      <c r="B47" s="9"/>
      <c r="C47" s="157" t="s">
        <v>12</v>
      </c>
      <c r="D47" s="139" t="s">
        <v>3</v>
      </c>
      <c r="E47" s="17" t="s">
        <v>9</v>
      </c>
      <c r="F47" s="40" t="s">
        <v>4</v>
      </c>
      <c r="G47" s="2"/>
      <c r="H47" s="2"/>
      <c r="I47" s="2"/>
      <c r="J47" s="2"/>
      <c r="K47" s="144"/>
      <c r="L47" s="59"/>
    </row>
    <row r="48" spans="1:13" ht="18" customHeight="1">
      <c r="A48" s="44"/>
      <c r="B48" s="9"/>
      <c r="C48" s="157"/>
      <c r="D48" s="140"/>
      <c r="E48" s="16" t="s">
        <v>10</v>
      </c>
      <c r="F48" s="41" t="s">
        <v>4</v>
      </c>
      <c r="G48" s="2"/>
      <c r="H48" s="2"/>
      <c r="I48" s="2"/>
      <c r="J48" s="2"/>
      <c r="K48" s="144"/>
      <c r="L48" s="59"/>
      <c r="M48" s="4"/>
    </row>
    <row r="49" spans="1:13" ht="18" customHeight="1" thickBot="1">
      <c r="A49" s="44"/>
      <c r="B49" s="9"/>
      <c r="C49" s="103" t="s">
        <v>12</v>
      </c>
      <c r="D49" s="141" t="s">
        <v>11</v>
      </c>
      <c r="E49" s="142"/>
      <c r="F49" s="42" t="s">
        <v>4</v>
      </c>
      <c r="G49" s="2"/>
      <c r="H49" s="2"/>
      <c r="I49" s="2"/>
      <c r="J49" s="2"/>
      <c r="K49" s="145"/>
      <c r="L49" s="59"/>
      <c r="M49" s="4"/>
    </row>
    <row r="50" spans="1:13" ht="18" customHeight="1" thickBot="1">
      <c r="A50" s="62"/>
      <c r="B50" s="62"/>
      <c r="C50" s="62"/>
      <c r="D50" s="62"/>
      <c r="E50" s="62"/>
      <c r="F50" s="62"/>
      <c r="G50" s="62"/>
      <c r="H50" s="62"/>
      <c r="I50" s="62"/>
      <c r="J50" s="2"/>
      <c r="L50" s="59"/>
      <c r="M50" s="4"/>
    </row>
    <row r="51" spans="1:13" ht="18" customHeight="1" thickTop="1">
      <c r="A51" s="63"/>
      <c r="B51" s="63"/>
      <c r="C51" s="161" t="s">
        <v>30</v>
      </c>
      <c r="D51" s="146" t="s">
        <v>32</v>
      </c>
      <c r="E51" s="147"/>
      <c r="F51" s="148"/>
      <c r="G51" s="120">
        <v>45811</v>
      </c>
      <c r="H51" s="63"/>
      <c r="I51" s="63"/>
      <c r="J51" s="2"/>
      <c r="K51" s="2"/>
    </row>
    <row r="52" spans="1:13" ht="18" customHeight="1" thickBot="1">
      <c r="A52" s="59"/>
      <c r="B52" s="59"/>
      <c r="C52" s="162"/>
      <c r="D52" s="133" t="s">
        <v>31</v>
      </c>
      <c r="E52" s="134"/>
      <c r="F52" s="135"/>
      <c r="G52" s="121">
        <v>45814</v>
      </c>
      <c r="H52" s="59"/>
      <c r="I52" s="59"/>
      <c r="J52" s="2"/>
      <c r="K52" s="2"/>
      <c r="L52" s="59"/>
    </row>
    <row r="53" spans="1:13" ht="14.25" customHeight="1" thickTop="1">
      <c r="A53" s="23"/>
      <c r="B53" s="25"/>
      <c r="C53" s="26"/>
      <c r="D53" s="26"/>
      <c r="E53" s="27"/>
      <c r="F53" s="2"/>
      <c r="G53" s="2"/>
      <c r="H53" s="2"/>
      <c r="I53" s="2"/>
      <c r="J53" s="2"/>
      <c r="K53" s="2"/>
    </row>
    <row r="54" spans="1:13" s="6" customFormat="1" ht="22.5" customHeight="1">
      <c r="A54" s="155" t="s">
        <v>33</v>
      </c>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22.5" customHeight="1">
      <c r="A60" s="156"/>
      <c r="B60" s="156"/>
      <c r="C60" s="156"/>
      <c r="D60" s="156"/>
      <c r="E60" s="156"/>
      <c r="F60" s="156"/>
      <c r="G60" s="156"/>
      <c r="H60" s="156"/>
      <c r="I60" s="156"/>
      <c r="J60" s="156"/>
      <c r="K60" s="156"/>
      <c r="L60" s="61"/>
    </row>
    <row r="61" spans="1:13" s="6" customFormat="1" ht="96.75" customHeight="1">
      <c r="A61" s="156"/>
      <c r="B61" s="156"/>
      <c r="C61" s="156"/>
      <c r="D61" s="156"/>
      <c r="E61" s="156"/>
      <c r="F61" s="156"/>
      <c r="G61" s="156"/>
      <c r="H61" s="156"/>
      <c r="I61" s="156"/>
      <c r="J61" s="156"/>
      <c r="K61" s="156"/>
      <c r="L61" s="61"/>
    </row>
  </sheetData>
  <mergeCells count="61">
    <mergeCell ref="A54:K61"/>
    <mergeCell ref="G41:K41"/>
    <mergeCell ref="G42:K42"/>
    <mergeCell ref="C47:C48"/>
    <mergeCell ref="D47:D48"/>
    <mergeCell ref="D49:E49"/>
    <mergeCell ref="C51:C52"/>
    <mergeCell ref="D51:F51"/>
    <mergeCell ref="D52:F52"/>
    <mergeCell ref="K45:K49"/>
    <mergeCell ref="A43:B45"/>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122" priority="22">
      <formula>$C$4&lt;&gt;""</formula>
    </cfRule>
  </conditionalFormatting>
  <conditionalFormatting sqref="C5:D5">
    <cfRule type="expression" dxfId="121" priority="21">
      <formula>$C$5&lt;&gt;""</formula>
    </cfRule>
  </conditionalFormatting>
  <conditionalFormatting sqref="G4:I4">
    <cfRule type="expression" dxfId="120" priority="20">
      <formula>$G$4&lt;&gt;""</formula>
    </cfRule>
  </conditionalFormatting>
  <conditionalFormatting sqref="G5">
    <cfRule type="expression" dxfId="119" priority="19">
      <formula>$G$5&lt;&gt;""</formula>
    </cfRule>
  </conditionalFormatting>
  <conditionalFormatting sqref="G6">
    <cfRule type="expression" dxfId="118" priority="18">
      <formula>$G$6&lt;&gt;""</formula>
    </cfRule>
  </conditionalFormatting>
  <conditionalFormatting sqref="A12:K42">
    <cfRule type="expression" dxfId="117" priority="15">
      <formula>$B12="祝"</formula>
    </cfRule>
    <cfRule type="expression" dxfId="116" priority="16">
      <formula>$B12="土"</formula>
    </cfRule>
    <cfRule type="expression" dxfId="115" priority="17">
      <formula>$B12="日"</formula>
    </cfRule>
  </conditionalFormatting>
  <dataValidations count="1">
    <dataValidation type="list" allowBlank="1" showInputMessage="1" showErrorMessage="1" sqref="F12:F42"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7" id="{0C43B490-B473-41C1-AAAF-92AF87C4E060}">
            <xm:f>'4月'!#REF!&lt;&gt;""</xm:f>
            <x14:dxf>
              <fill>
                <patternFill patternType="none">
                  <bgColor auto="1"/>
                </patternFill>
              </fill>
            </x14:dxf>
          </x14:cfRule>
          <xm:sqref>G7:I8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1"/>
  <sheetViews>
    <sheetView view="pageBreakPreview" zoomScaleNormal="100" zoomScaleSheetLayoutView="100" workbookViewId="0">
      <selection activeCell="H47" sqref="G47:H47"/>
    </sheetView>
  </sheetViews>
  <sheetFormatPr defaultRowHeight="13.5"/>
  <cols>
    <col min="1" max="1" width="5.75" style="22" customWidth="1"/>
    <col min="2" max="2" width="5.625" style="22" customWidth="1"/>
    <col min="3" max="4" width="16.375" customWidth="1"/>
    <col min="5" max="5" width="11.75" customWidth="1"/>
    <col min="6" max="6" width="11.375" customWidth="1"/>
    <col min="7" max="7" width="20.625" customWidth="1"/>
    <col min="8" max="8" width="10.625" customWidth="1"/>
    <col min="9" max="9" width="12.875" customWidth="1"/>
    <col min="10" max="11" width="14.875" customWidth="1"/>
    <col min="12" max="12" width="9" style="58"/>
  </cols>
  <sheetData>
    <row r="1" spans="1:13" ht="20.100000000000001" customHeight="1">
      <c r="A1" s="24" t="s">
        <v>26</v>
      </c>
      <c r="G1" s="22"/>
      <c r="H1" s="22"/>
      <c r="I1" s="22"/>
      <c r="J1" s="174" t="s">
        <v>14</v>
      </c>
      <c r="K1" s="174"/>
    </row>
    <row r="2" spans="1:13" ht="20.100000000000001" customHeight="1">
      <c r="A2" s="183">
        <f>EDATE('4月'!A2,2)</f>
        <v>45809</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c r="L4" s="59"/>
    </row>
    <row r="5" spans="1:13" ht="40.15" customHeight="1">
      <c r="A5" s="176" t="s">
        <v>37</v>
      </c>
      <c r="B5" s="177"/>
      <c r="C5" s="220">
        <f>'4月'!C5:D5</f>
        <v>0</v>
      </c>
      <c r="D5" s="220"/>
      <c r="E5" s="186" t="s">
        <v>13</v>
      </c>
      <c r="F5" s="187"/>
      <c r="G5" s="209">
        <f>'4月'!G5</f>
        <v>0</v>
      </c>
      <c r="H5" s="210"/>
      <c r="I5" s="210"/>
      <c r="J5" s="210"/>
      <c r="K5" s="211"/>
      <c r="L5" s="59"/>
    </row>
    <row r="6" spans="1:13" ht="40.15" customHeight="1" thickBot="1">
      <c r="A6" s="171" t="s">
        <v>38</v>
      </c>
      <c r="B6" s="215"/>
      <c r="C6" s="215"/>
      <c r="D6" s="216"/>
      <c r="E6" s="169" t="s">
        <v>13</v>
      </c>
      <c r="F6" s="217"/>
      <c r="G6" s="212">
        <f>'4月'!G6</f>
        <v>0</v>
      </c>
      <c r="H6" s="213"/>
      <c r="I6" s="213"/>
      <c r="J6" s="213"/>
      <c r="K6" s="214"/>
      <c r="L6" s="59"/>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8"/>
      <c r="M11" s="44"/>
    </row>
    <row r="12" spans="1:13" ht="19.5" customHeight="1">
      <c r="A12" s="67">
        <f>A2</f>
        <v>45809</v>
      </c>
      <c r="B12" s="68" t="str">
        <f>TEXT(A12,"aaa")</f>
        <v>日</v>
      </c>
      <c r="C12" s="73"/>
      <c r="D12" s="30"/>
      <c r="E12" s="33"/>
      <c r="F12" s="31"/>
      <c r="G12" s="225"/>
      <c r="H12" s="225"/>
      <c r="I12" s="225"/>
      <c r="J12" s="225"/>
      <c r="K12" s="226"/>
      <c r="M12" t="s">
        <v>18</v>
      </c>
    </row>
    <row r="13" spans="1:13" ht="19.5" customHeight="1">
      <c r="A13" s="66">
        <f>A12+1</f>
        <v>45810</v>
      </c>
      <c r="B13" s="69" t="str">
        <f t="shared" ref="B13:B41" si="0">TEXT(A13,"aaa")</f>
        <v>月</v>
      </c>
      <c r="C13" s="71"/>
      <c r="D13" s="32"/>
      <c r="E13" s="33"/>
      <c r="F13" s="34"/>
      <c r="G13" s="137"/>
      <c r="H13" s="137"/>
      <c r="I13" s="137"/>
      <c r="J13" s="137"/>
      <c r="K13" s="138"/>
      <c r="M13" t="s">
        <v>19</v>
      </c>
    </row>
    <row r="14" spans="1:13" ht="19.5" customHeight="1">
      <c r="A14" s="66">
        <f t="shared" ref="A14:A41" si="1">A13+1</f>
        <v>45811</v>
      </c>
      <c r="B14" s="69" t="str">
        <f t="shared" si="0"/>
        <v>火</v>
      </c>
      <c r="C14" s="71"/>
      <c r="D14" s="32"/>
      <c r="E14" s="33"/>
      <c r="F14" s="35"/>
      <c r="G14" s="137"/>
      <c r="H14" s="137"/>
      <c r="I14" s="137"/>
      <c r="J14" s="137"/>
      <c r="K14" s="138"/>
      <c r="M14" t="s">
        <v>35</v>
      </c>
    </row>
    <row r="15" spans="1:13" ht="19.5" customHeight="1">
      <c r="A15" s="66">
        <f t="shared" si="1"/>
        <v>45812</v>
      </c>
      <c r="B15" s="69" t="str">
        <f t="shared" si="0"/>
        <v>水</v>
      </c>
      <c r="C15" s="71"/>
      <c r="D15" s="32"/>
      <c r="E15" s="33"/>
      <c r="F15" s="35"/>
      <c r="G15" s="137"/>
      <c r="H15" s="137"/>
      <c r="I15" s="137"/>
      <c r="J15" s="137"/>
      <c r="K15" s="138"/>
      <c r="M15" t="s">
        <v>20</v>
      </c>
    </row>
    <row r="16" spans="1:13" ht="19.5" customHeight="1">
      <c r="A16" s="66">
        <f t="shared" si="1"/>
        <v>45813</v>
      </c>
      <c r="B16" s="69" t="str">
        <f t="shared" si="0"/>
        <v>木</v>
      </c>
      <c r="C16" s="71"/>
      <c r="D16" s="32"/>
      <c r="E16" s="33"/>
      <c r="F16" s="35"/>
      <c r="G16" s="137"/>
      <c r="H16" s="137"/>
      <c r="I16" s="137"/>
      <c r="J16" s="137"/>
      <c r="K16" s="138"/>
      <c r="L16" s="59"/>
      <c r="M16" t="s">
        <v>21</v>
      </c>
    </row>
    <row r="17" spans="1:13" s="7" customFormat="1" ht="19.5" customHeight="1">
      <c r="A17" s="66">
        <f t="shared" si="1"/>
        <v>45814</v>
      </c>
      <c r="B17" s="69" t="str">
        <f t="shared" si="0"/>
        <v>金</v>
      </c>
      <c r="C17" s="72"/>
      <c r="D17" s="36"/>
      <c r="E17" s="33"/>
      <c r="F17" s="35"/>
      <c r="G17" s="137"/>
      <c r="H17" s="137"/>
      <c r="I17" s="137"/>
      <c r="J17" s="137"/>
      <c r="K17" s="138"/>
      <c r="L17" s="59"/>
      <c r="M17" t="s">
        <v>22</v>
      </c>
    </row>
    <row r="18" spans="1:13" s="7" customFormat="1" ht="19.5" customHeight="1">
      <c r="A18" s="66">
        <f t="shared" si="1"/>
        <v>45815</v>
      </c>
      <c r="B18" s="69" t="str">
        <f t="shared" si="0"/>
        <v>土</v>
      </c>
      <c r="C18" s="72"/>
      <c r="D18" s="36"/>
      <c r="E18" s="33"/>
      <c r="F18" s="35"/>
      <c r="G18" s="137"/>
      <c r="H18" s="137"/>
      <c r="I18" s="137"/>
      <c r="J18" s="137"/>
      <c r="K18" s="138"/>
      <c r="L18" s="59"/>
      <c r="M18" t="s">
        <v>23</v>
      </c>
    </row>
    <row r="19" spans="1:13" ht="19.5" customHeight="1">
      <c r="A19" s="66">
        <f t="shared" si="1"/>
        <v>45816</v>
      </c>
      <c r="B19" s="69" t="str">
        <f t="shared" si="0"/>
        <v>日</v>
      </c>
      <c r="C19" s="71"/>
      <c r="D19" s="32"/>
      <c r="E19" s="33"/>
      <c r="F19" s="35"/>
      <c r="G19" s="137"/>
      <c r="H19" s="137"/>
      <c r="I19" s="137"/>
      <c r="J19" s="137"/>
      <c r="K19" s="138"/>
      <c r="L19" s="59"/>
    </row>
    <row r="20" spans="1:13" ht="19.5" customHeight="1">
      <c r="A20" s="66">
        <f t="shared" si="1"/>
        <v>45817</v>
      </c>
      <c r="B20" s="69" t="str">
        <f t="shared" si="0"/>
        <v>月</v>
      </c>
      <c r="C20" s="71"/>
      <c r="D20" s="32"/>
      <c r="E20" s="33"/>
      <c r="F20" s="35"/>
      <c r="G20" s="137"/>
      <c r="H20" s="137"/>
      <c r="I20" s="137"/>
      <c r="J20" s="137"/>
      <c r="K20" s="138"/>
    </row>
    <row r="21" spans="1:13" ht="19.5" customHeight="1">
      <c r="A21" s="66">
        <f t="shared" si="1"/>
        <v>45818</v>
      </c>
      <c r="B21" s="69" t="str">
        <f t="shared" si="0"/>
        <v>火</v>
      </c>
      <c r="C21" s="71"/>
      <c r="D21" s="32"/>
      <c r="E21" s="33"/>
      <c r="F21" s="34"/>
      <c r="G21" s="137"/>
      <c r="H21" s="137"/>
      <c r="I21" s="137"/>
      <c r="J21" s="137"/>
      <c r="K21" s="138"/>
    </row>
    <row r="22" spans="1:13" ht="19.5" customHeight="1">
      <c r="A22" s="66">
        <f t="shared" si="1"/>
        <v>45819</v>
      </c>
      <c r="B22" s="69" t="str">
        <f t="shared" si="0"/>
        <v>水</v>
      </c>
      <c r="C22" s="71"/>
      <c r="D22" s="32"/>
      <c r="E22" s="33"/>
      <c r="F22" s="35"/>
      <c r="G22" s="137"/>
      <c r="H22" s="137"/>
      <c r="I22" s="137"/>
      <c r="J22" s="137"/>
      <c r="K22" s="138"/>
    </row>
    <row r="23" spans="1:13" ht="19.5" customHeight="1">
      <c r="A23" s="66">
        <f t="shared" si="1"/>
        <v>45820</v>
      </c>
      <c r="B23" s="69" t="str">
        <f t="shared" si="0"/>
        <v>木</v>
      </c>
      <c r="C23" s="71"/>
      <c r="D23" s="32"/>
      <c r="E23" s="33"/>
      <c r="F23" s="35"/>
      <c r="G23" s="137"/>
      <c r="H23" s="137"/>
      <c r="I23" s="137"/>
      <c r="J23" s="137"/>
      <c r="K23" s="138"/>
      <c r="L23" s="59"/>
    </row>
    <row r="24" spans="1:13" s="7" customFormat="1" ht="19.5" customHeight="1">
      <c r="A24" s="66">
        <f t="shared" si="1"/>
        <v>45821</v>
      </c>
      <c r="B24" s="69" t="str">
        <f t="shared" si="0"/>
        <v>金</v>
      </c>
      <c r="C24" s="72"/>
      <c r="D24" s="36"/>
      <c r="E24" s="33"/>
      <c r="F24" s="35"/>
      <c r="G24" s="137"/>
      <c r="H24" s="137"/>
      <c r="I24" s="137"/>
      <c r="J24" s="137"/>
      <c r="K24" s="138"/>
      <c r="L24" s="59"/>
      <c r="M24"/>
    </row>
    <row r="25" spans="1:13" s="7" customFormat="1" ht="19.5" customHeight="1">
      <c r="A25" s="66">
        <f t="shared" si="1"/>
        <v>45822</v>
      </c>
      <c r="B25" s="69" t="str">
        <f t="shared" si="0"/>
        <v>土</v>
      </c>
      <c r="C25" s="72"/>
      <c r="D25" s="36"/>
      <c r="E25" s="33"/>
      <c r="F25" s="35"/>
      <c r="G25" s="137"/>
      <c r="H25" s="137"/>
      <c r="I25" s="137"/>
      <c r="J25" s="137"/>
      <c r="K25" s="138"/>
      <c r="L25" s="59"/>
      <c r="M25"/>
    </row>
    <row r="26" spans="1:13" ht="19.5" customHeight="1">
      <c r="A26" s="66">
        <f t="shared" si="1"/>
        <v>45823</v>
      </c>
      <c r="B26" s="69" t="str">
        <f t="shared" si="0"/>
        <v>日</v>
      </c>
      <c r="C26" s="71"/>
      <c r="D26" s="32"/>
      <c r="E26" s="33"/>
      <c r="F26" s="35"/>
      <c r="G26" s="137"/>
      <c r="H26" s="137"/>
      <c r="I26" s="137"/>
      <c r="J26" s="137"/>
      <c r="K26" s="138"/>
      <c r="L26" s="59"/>
    </row>
    <row r="27" spans="1:13" ht="19.5" customHeight="1">
      <c r="A27" s="66">
        <f t="shared" si="1"/>
        <v>45824</v>
      </c>
      <c r="B27" s="69" t="str">
        <f t="shared" si="0"/>
        <v>月</v>
      </c>
      <c r="C27" s="71"/>
      <c r="D27" s="32"/>
      <c r="E27" s="33"/>
      <c r="F27" s="35"/>
      <c r="G27" s="137"/>
      <c r="H27" s="137"/>
      <c r="I27" s="137"/>
      <c r="J27" s="137"/>
      <c r="K27" s="138"/>
    </row>
    <row r="28" spans="1:13" ht="19.5" customHeight="1">
      <c r="A28" s="66">
        <f t="shared" si="1"/>
        <v>45825</v>
      </c>
      <c r="B28" s="69" t="str">
        <f t="shared" si="0"/>
        <v>火</v>
      </c>
      <c r="C28" s="71"/>
      <c r="D28" s="32"/>
      <c r="E28" s="33"/>
      <c r="F28" s="35"/>
      <c r="G28" s="137"/>
      <c r="H28" s="137"/>
      <c r="I28" s="137"/>
      <c r="J28" s="137"/>
      <c r="K28" s="138"/>
    </row>
    <row r="29" spans="1:13" ht="19.5" customHeight="1">
      <c r="A29" s="66">
        <f t="shared" si="1"/>
        <v>45826</v>
      </c>
      <c r="B29" s="69" t="str">
        <f t="shared" si="0"/>
        <v>水</v>
      </c>
      <c r="C29" s="71"/>
      <c r="D29" s="32"/>
      <c r="E29" s="33"/>
      <c r="F29" s="35"/>
      <c r="G29" s="137"/>
      <c r="H29" s="137"/>
      <c r="I29" s="137"/>
      <c r="J29" s="137"/>
      <c r="K29" s="138"/>
    </row>
    <row r="30" spans="1:13" ht="19.5" customHeight="1">
      <c r="A30" s="66">
        <f t="shared" si="1"/>
        <v>45827</v>
      </c>
      <c r="B30" s="69" t="str">
        <f t="shared" si="0"/>
        <v>木</v>
      </c>
      <c r="C30" s="71"/>
      <c r="D30" s="32"/>
      <c r="E30" s="33"/>
      <c r="F30" s="35"/>
      <c r="G30" s="137"/>
      <c r="H30" s="137"/>
      <c r="I30" s="137"/>
      <c r="J30" s="137"/>
      <c r="K30" s="138"/>
      <c r="L30" s="59"/>
    </row>
    <row r="31" spans="1:13" s="7" customFormat="1" ht="19.5" customHeight="1">
      <c r="A31" s="66">
        <f t="shared" si="1"/>
        <v>45828</v>
      </c>
      <c r="B31" s="69" t="str">
        <f t="shared" si="0"/>
        <v>金</v>
      </c>
      <c r="C31" s="71"/>
      <c r="D31" s="32"/>
      <c r="E31" s="33"/>
      <c r="F31" s="35"/>
      <c r="G31" s="137"/>
      <c r="H31" s="137"/>
      <c r="I31" s="137"/>
      <c r="J31" s="137"/>
      <c r="K31" s="138"/>
      <c r="L31" s="59"/>
      <c r="M31"/>
    </row>
    <row r="32" spans="1:13" s="7" customFormat="1" ht="19.5" customHeight="1">
      <c r="A32" s="66">
        <f t="shared" si="1"/>
        <v>45829</v>
      </c>
      <c r="B32" s="69" t="str">
        <f t="shared" si="0"/>
        <v>土</v>
      </c>
      <c r="C32" s="72"/>
      <c r="D32" s="36"/>
      <c r="E32" s="33"/>
      <c r="F32" s="35"/>
      <c r="G32" s="137"/>
      <c r="H32" s="137"/>
      <c r="I32" s="137"/>
      <c r="J32" s="137"/>
      <c r="K32" s="138"/>
      <c r="L32" s="59"/>
      <c r="M32"/>
    </row>
    <row r="33" spans="1:13" ht="19.5" customHeight="1">
      <c r="A33" s="66">
        <f t="shared" si="1"/>
        <v>45830</v>
      </c>
      <c r="B33" s="69" t="str">
        <f t="shared" si="0"/>
        <v>日</v>
      </c>
      <c r="C33" s="71"/>
      <c r="D33" s="32"/>
      <c r="E33" s="33"/>
      <c r="F33" s="35"/>
      <c r="G33" s="137"/>
      <c r="H33" s="137"/>
      <c r="I33" s="137"/>
      <c r="J33" s="137"/>
      <c r="K33" s="138"/>
      <c r="L33" s="59"/>
    </row>
    <row r="34" spans="1:13" ht="19.5" customHeight="1">
      <c r="A34" s="66">
        <f t="shared" si="1"/>
        <v>45831</v>
      </c>
      <c r="B34" s="69" t="str">
        <f t="shared" si="0"/>
        <v>月</v>
      </c>
      <c r="C34" s="71"/>
      <c r="D34" s="32"/>
      <c r="E34" s="33"/>
      <c r="F34" s="35"/>
      <c r="G34" s="137"/>
      <c r="H34" s="137"/>
      <c r="I34" s="137"/>
      <c r="J34" s="137"/>
      <c r="K34" s="138"/>
    </row>
    <row r="35" spans="1:13" ht="19.5" customHeight="1">
      <c r="A35" s="66">
        <f t="shared" si="1"/>
        <v>45832</v>
      </c>
      <c r="B35" s="69" t="str">
        <f t="shared" si="0"/>
        <v>火</v>
      </c>
      <c r="C35" s="71"/>
      <c r="D35" s="32"/>
      <c r="E35" s="33"/>
      <c r="F35" s="35"/>
      <c r="G35" s="137"/>
      <c r="H35" s="137"/>
      <c r="I35" s="137"/>
      <c r="J35" s="137"/>
      <c r="K35" s="138"/>
    </row>
    <row r="36" spans="1:13" ht="19.5" customHeight="1">
      <c r="A36" s="66">
        <f t="shared" si="1"/>
        <v>45833</v>
      </c>
      <c r="B36" s="69" t="str">
        <f t="shared" si="0"/>
        <v>水</v>
      </c>
      <c r="C36" s="71"/>
      <c r="D36" s="32"/>
      <c r="E36" s="33"/>
      <c r="F36" s="35"/>
      <c r="G36" s="137"/>
      <c r="H36" s="137"/>
      <c r="I36" s="137"/>
      <c r="J36" s="137"/>
      <c r="K36" s="138"/>
    </row>
    <row r="37" spans="1:13" ht="19.5" customHeight="1">
      <c r="A37" s="66">
        <f t="shared" si="1"/>
        <v>45834</v>
      </c>
      <c r="B37" s="69" t="str">
        <f t="shared" si="0"/>
        <v>木</v>
      </c>
      <c r="C37" s="71"/>
      <c r="D37" s="32"/>
      <c r="E37" s="33"/>
      <c r="F37" s="35"/>
      <c r="G37" s="137"/>
      <c r="H37" s="137"/>
      <c r="I37" s="137"/>
      <c r="J37" s="137"/>
      <c r="K37" s="138"/>
      <c r="L37" s="59"/>
    </row>
    <row r="38" spans="1:13" s="7" customFormat="1" ht="19.5" customHeight="1">
      <c r="A38" s="66">
        <f t="shared" si="1"/>
        <v>45835</v>
      </c>
      <c r="B38" s="69" t="str">
        <f t="shared" si="0"/>
        <v>金</v>
      </c>
      <c r="C38" s="72"/>
      <c r="D38" s="36"/>
      <c r="E38" s="33"/>
      <c r="F38" s="35"/>
      <c r="G38" s="137"/>
      <c r="H38" s="137"/>
      <c r="I38" s="137"/>
      <c r="J38" s="137"/>
      <c r="K38" s="138"/>
      <c r="L38" s="59"/>
      <c r="M38"/>
    </row>
    <row r="39" spans="1:13" s="7" customFormat="1" ht="19.5" customHeight="1">
      <c r="A39" s="66">
        <f t="shared" si="1"/>
        <v>45836</v>
      </c>
      <c r="B39" s="69" t="str">
        <f t="shared" si="0"/>
        <v>土</v>
      </c>
      <c r="C39" s="72"/>
      <c r="D39" s="36"/>
      <c r="E39" s="33"/>
      <c r="F39" s="35"/>
      <c r="G39" s="137"/>
      <c r="H39" s="137"/>
      <c r="I39" s="137"/>
      <c r="J39" s="137"/>
      <c r="K39" s="138"/>
      <c r="L39" s="59"/>
      <c r="M39"/>
    </row>
    <row r="40" spans="1:13" ht="19.5" customHeight="1">
      <c r="A40" s="66">
        <f t="shared" si="1"/>
        <v>45837</v>
      </c>
      <c r="B40" s="69" t="str">
        <f t="shared" si="0"/>
        <v>日</v>
      </c>
      <c r="C40" s="71"/>
      <c r="D40" s="32"/>
      <c r="E40" s="33"/>
      <c r="F40" s="35"/>
      <c r="G40" s="137"/>
      <c r="H40" s="137"/>
      <c r="I40" s="137"/>
      <c r="J40" s="137"/>
      <c r="K40" s="138"/>
      <c r="L40" s="59"/>
    </row>
    <row r="41" spans="1:13" ht="19.5" customHeight="1" thickBot="1">
      <c r="A41" s="66">
        <f t="shared" si="1"/>
        <v>45838</v>
      </c>
      <c r="B41" s="70" t="str">
        <f t="shared" si="0"/>
        <v>月</v>
      </c>
      <c r="C41" s="74"/>
      <c r="D41" s="37"/>
      <c r="E41" s="38"/>
      <c r="F41" s="39"/>
      <c r="G41" s="159"/>
      <c r="H41" s="159"/>
      <c r="I41" s="159"/>
      <c r="J41" s="159"/>
      <c r="K41" s="160"/>
    </row>
    <row r="42" spans="1:13" ht="15" customHeight="1" thickBot="1">
      <c r="A42" s="149" t="s">
        <v>29</v>
      </c>
      <c r="B42" s="150"/>
      <c r="C42" s="46"/>
      <c r="D42" s="50"/>
      <c r="E42" s="45">
        <f>SUM(E12:E41)</f>
        <v>0</v>
      </c>
      <c r="F42" s="2"/>
      <c r="G42" s="2"/>
      <c r="H42" s="2"/>
      <c r="I42" s="2"/>
      <c r="J42" s="2"/>
      <c r="K42" s="2"/>
    </row>
    <row r="43" spans="1:13" ht="18" customHeight="1" thickBot="1">
      <c r="A43" s="151"/>
      <c r="B43" s="152"/>
      <c r="C43" s="47">
        <f>A2</f>
        <v>45809</v>
      </c>
      <c r="D43" s="48" t="s">
        <v>24</v>
      </c>
      <c r="E43" s="128">
        <f>7.5*21</f>
        <v>157.5</v>
      </c>
      <c r="F43" s="15"/>
      <c r="G43" s="2"/>
      <c r="H43" s="2"/>
      <c r="I43" s="2"/>
      <c r="J43" s="11"/>
      <c r="K43" s="12" t="s">
        <v>28</v>
      </c>
    </row>
    <row r="44" spans="1:13" ht="18" customHeight="1" thickBot="1">
      <c r="A44" s="153"/>
      <c r="B44" s="154"/>
      <c r="C44" s="104"/>
      <c r="D44" s="105" t="s">
        <v>39</v>
      </c>
      <c r="E44" s="127">
        <f>E42-E43</f>
        <v>-157.5</v>
      </c>
      <c r="F44" s="14"/>
      <c r="G44" s="2"/>
      <c r="H44" s="2"/>
      <c r="I44" s="2"/>
      <c r="J44" s="11"/>
      <c r="K44" s="143"/>
      <c r="L44" s="59"/>
    </row>
    <row r="45" spans="1:13" ht="18" customHeight="1" thickBot="1">
      <c r="A45" s="44"/>
      <c r="B45" s="9"/>
      <c r="C45" s="20"/>
      <c r="D45" s="19"/>
      <c r="E45" s="13"/>
      <c r="F45" s="14"/>
      <c r="G45" s="2"/>
      <c r="H45" s="2"/>
      <c r="I45" s="2"/>
      <c r="J45" s="10"/>
      <c r="K45" s="144"/>
      <c r="L45" s="59"/>
    </row>
    <row r="46" spans="1:13" ht="18" customHeight="1">
      <c r="A46" s="44"/>
      <c r="B46" s="9"/>
      <c r="C46" s="157" t="s">
        <v>12</v>
      </c>
      <c r="D46" s="139" t="s">
        <v>3</v>
      </c>
      <c r="E46" s="17" t="s">
        <v>9</v>
      </c>
      <c r="F46" s="40" t="s">
        <v>4</v>
      </c>
      <c r="G46" s="2"/>
      <c r="H46" s="2"/>
      <c r="I46" s="2"/>
      <c r="J46" s="2"/>
      <c r="K46" s="144"/>
      <c r="L46" s="59"/>
    </row>
    <row r="47" spans="1:13" ht="18" customHeight="1">
      <c r="A47" s="44"/>
      <c r="B47" s="9"/>
      <c r="C47" s="157"/>
      <c r="D47" s="140"/>
      <c r="E47" s="16" t="s">
        <v>10</v>
      </c>
      <c r="F47" s="41" t="s">
        <v>4</v>
      </c>
      <c r="G47" s="2"/>
      <c r="H47" s="2"/>
      <c r="I47" s="2"/>
      <c r="J47" s="2"/>
      <c r="K47" s="144"/>
      <c r="L47" s="59"/>
      <c r="M47" s="4"/>
    </row>
    <row r="48" spans="1:13" ht="18" customHeight="1" thickBot="1">
      <c r="A48" s="44"/>
      <c r="B48" s="9"/>
      <c r="C48" s="103" t="s">
        <v>12</v>
      </c>
      <c r="D48" s="141" t="s">
        <v>11</v>
      </c>
      <c r="E48" s="142"/>
      <c r="F48" s="42" t="s">
        <v>4</v>
      </c>
      <c r="G48" s="2"/>
      <c r="H48" s="2"/>
      <c r="I48" s="2"/>
      <c r="J48" s="2"/>
      <c r="K48" s="145"/>
      <c r="L48" s="59"/>
      <c r="M48" s="4"/>
    </row>
    <row r="49" spans="1:13" ht="18" customHeight="1" thickBot="1">
      <c r="A49" s="62"/>
      <c r="B49" s="62"/>
      <c r="C49" s="62"/>
      <c r="D49" s="62"/>
      <c r="E49" s="62"/>
      <c r="F49" s="62"/>
      <c r="G49" s="62"/>
      <c r="H49" s="62"/>
      <c r="I49" s="62"/>
      <c r="J49" s="2"/>
      <c r="L49" s="59"/>
      <c r="M49" s="4"/>
    </row>
    <row r="50" spans="1:13" ht="18" customHeight="1" thickTop="1">
      <c r="A50" s="63"/>
      <c r="B50" s="63"/>
      <c r="C50" s="161" t="s">
        <v>30</v>
      </c>
      <c r="D50" s="146" t="s">
        <v>32</v>
      </c>
      <c r="E50" s="147"/>
      <c r="F50" s="148"/>
      <c r="G50" s="120">
        <v>45840</v>
      </c>
      <c r="H50" s="63"/>
      <c r="I50" s="63"/>
      <c r="J50" s="2"/>
      <c r="K50" s="2"/>
      <c r="M50" s="4"/>
    </row>
    <row r="51" spans="1:13" ht="18" customHeight="1" thickBot="1">
      <c r="A51" s="59"/>
      <c r="B51" s="59"/>
      <c r="C51" s="162"/>
      <c r="D51" s="133" t="s">
        <v>31</v>
      </c>
      <c r="E51" s="134"/>
      <c r="F51" s="135"/>
      <c r="G51" s="121">
        <v>45845</v>
      </c>
      <c r="H51" s="59"/>
      <c r="I51" s="59"/>
      <c r="J51" s="2"/>
      <c r="K51" s="2"/>
      <c r="L51" s="59"/>
    </row>
    <row r="52" spans="1:13" ht="14.25" customHeight="1" thickTop="1">
      <c r="A52" s="23"/>
      <c r="B52" s="25"/>
      <c r="C52" s="26"/>
      <c r="D52" s="26"/>
      <c r="E52" s="27"/>
      <c r="F52" s="2"/>
      <c r="G52" s="2"/>
      <c r="H52" s="2"/>
      <c r="I52" s="2"/>
      <c r="J52" s="2"/>
      <c r="K52" s="2"/>
    </row>
    <row r="53" spans="1:13" s="6" customFormat="1" ht="22.5" customHeight="1">
      <c r="A53" s="155" t="s">
        <v>33</v>
      </c>
      <c r="B53" s="156"/>
      <c r="C53" s="156"/>
      <c r="D53" s="156"/>
      <c r="E53" s="156"/>
      <c r="F53" s="156"/>
      <c r="G53" s="156"/>
      <c r="H53" s="156"/>
      <c r="I53" s="156"/>
      <c r="J53" s="156"/>
      <c r="K53" s="156"/>
      <c r="L53" s="61"/>
      <c r="M53"/>
    </row>
    <row r="54" spans="1:13" s="6" customFormat="1" ht="22.5" customHeight="1">
      <c r="A54" s="156"/>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96.75" customHeight="1">
      <c r="A60" s="156"/>
      <c r="B60" s="156"/>
      <c r="C60" s="156"/>
      <c r="D60" s="156"/>
      <c r="E60" s="156"/>
      <c r="F60" s="156"/>
      <c r="G60" s="156"/>
      <c r="H60" s="156"/>
      <c r="I60" s="156"/>
      <c r="J60" s="156"/>
      <c r="K60" s="156"/>
      <c r="L60" s="61"/>
    </row>
    <row r="61" spans="1:13" ht="17.25">
      <c r="M61" s="6"/>
    </row>
  </sheetData>
  <mergeCells count="60">
    <mergeCell ref="A53:K60"/>
    <mergeCell ref="G41:K41"/>
    <mergeCell ref="C46:C47"/>
    <mergeCell ref="D46:D47"/>
    <mergeCell ref="D48:E48"/>
    <mergeCell ref="C50:C51"/>
    <mergeCell ref="D50:F50"/>
    <mergeCell ref="D51:F51"/>
    <mergeCell ref="K44:K48"/>
    <mergeCell ref="A42:B44"/>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113" priority="12">
      <formula>$C$4&lt;&gt;""</formula>
    </cfRule>
  </conditionalFormatting>
  <conditionalFormatting sqref="C5:D5">
    <cfRule type="expression" dxfId="112" priority="11">
      <formula>$C$5&lt;&gt;""</formula>
    </cfRule>
  </conditionalFormatting>
  <conditionalFormatting sqref="G4:I4">
    <cfRule type="expression" dxfId="111" priority="10">
      <formula>$G$4&lt;&gt;""</formula>
    </cfRule>
  </conditionalFormatting>
  <conditionalFormatting sqref="A12:K41">
    <cfRule type="expression" dxfId="110" priority="13">
      <formula>$B12="祝"</formula>
    </cfRule>
    <cfRule type="expression" dxfId="109" priority="14">
      <formula>$B12="土"</formula>
    </cfRule>
    <cfRule type="expression" dxfId="108" priority="15">
      <formula>$B12="日"</formula>
    </cfRule>
  </conditionalFormatting>
  <conditionalFormatting sqref="G5">
    <cfRule type="expression" dxfId="107" priority="2">
      <formula>$G$5&lt;&gt;""</formula>
    </cfRule>
  </conditionalFormatting>
  <conditionalFormatting sqref="G6">
    <cfRule type="expression" dxfId="106" priority="1">
      <formula>$G$6&lt;&gt;""</formula>
    </cfRule>
  </conditionalFormatting>
  <dataValidations count="1">
    <dataValidation type="list" allowBlank="1" showInputMessage="1" showErrorMessage="1" sqref="F12:F41" xr:uid="{00000000-0002-0000-02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0" id="{3C493D40-FBDC-4040-9B07-FCFDC08CFDB9}">
            <xm:f>'4月'!#REF!&lt;&gt;""</xm:f>
            <x14:dxf>
              <fill>
                <patternFill patternType="none">
                  <bgColor auto="1"/>
                </patternFill>
              </fill>
            </x14:dxf>
          </x14:cfRule>
          <xm:sqref>G7:I8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1"/>
  <sheetViews>
    <sheetView view="pageBreakPreview" zoomScaleNormal="100" zoomScaleSheetLayoutView="100" workbookViewId="0">
      <selection activeCell="G45" sqref="G45"/>
    </sheetView>
  </sheetViews>
  <sheetFormatPr defaultRowHeight="13.5"/>
  <cols>
    <col min="1" max="1" width="5.75" style="22" customWidth="1"/>
    <col min="2" max="2" width="5.625" style="22" customWidth="1"/>
    <col min="3" max="4" width="16.375" customWidth="1"/>
    <col min="5" max="5" width="12" customWidth="1"/>
    <col min="6" max="6" width="12.125" customWidth="1"/>
    <col min="7" max="7" width="20.625" customWidth="1"/>
    <col min="8" max="8" width="10.625" customWidth="1"/>
    <col min="9" max="9" width="11.75" customWidth="1"/>
    <col min="10" max="11" width="14.875" customWidth="1"/>
    <col min="12" max="12" width="9" style="58"/>
  </cols>
  <sheetData>
    <row r="1" spans="1:13" ht="20.100000000000001" customHeight="1">
      <c r="A1" s="24" t="s">
        <v>26</v>
      </c>
      <c r="G1" s="22"/>
      <c r="H1" s="22"/>
      <c r="I1" s="22"/>
      <c r="J1" s="174" t="s">
        <v>14</v>
      </c>
      <c r="K1" s="174"/>
    </row>
    <row r="2" spans="1:13" ht="20.100000000000001" customHeight="1">
      <c r="A2" s="183">
        <f>EDATE('4月'!A2,3)</f>
        <v>45839</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c r="L4" s="59"/>
    </row>
    <row r="5" spans="1:13" ht="40.15" customHeight="1">
      <c r="A5" s="176" t="s">
        <v>37</v>
      </c>
      <c r="B5" s="177"/>
      <c r="C5" s="220">
        <f>'4月'!C5:D5</f>
        <v>0</v>
      </c>
      <c r="D5" s="220"/>
      <c r="E5" s="186" t="s">
        <v>13</v>
      </c>
      <c r="F5" s="187"/>
      <c r="G5" s="209">
        <f>'4月'!G5</f>
        <v>0</v>
      </c>
      <c r="H5" s="210"/>
      <c r="I5" s="210"/>
      <c r="J5" s="210"/>
      <c r="K5" s="211"/>
      <c r="L5" s="59"/>
    </row>
    <row r="6" spans="1:13" ht="40.15" customHeight="1" thickBot="1">
      <c r="A6" s="171" t="s">
        <v>38</v>
      </c>
      <c r="B6" s="215"/>
      <c r="C6" s="215"/>
      <c r="D6" s="216"/>
      <c r="E6" s="169" t="s">
        <v>13</v>
      </c>
      <c r="F6" s="217"/>
      <c r="G6" s="212">
        <f>'4月'!G6</f>
        <v>0</v>
      </c>
      <c r="H6" s="213"/>
      <c r="I6" s="213"/>
      <c r="J6" s="213"/>
      <c r="K6" s="214"/>
      <c r="L6" s="59"/>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8"/>
      <c r="M11" s="44"/>
    </row>
    <row r="12" spans="1:13" ht="19.5" customHeight="1">
      <c r="A12" s="67">
        <f>A2</f>
        <v>45839</v>
      </c>
      <c r="B12" s="68" t="str">
        <f>TEXT(A12,"aaa")</f>
        <v>火</v>
      </c>
      <c r="C12" s="73"/>
      <c r="D12" s="30"/>
      <c r="E12" s="33"/>
      <c r="F12" s="31"/>
      <c r="G12" s="225"/>
      <c r="H12" s="225"/>
      <c r="I12" s="225"/>
      <c r="J12" s="225"/>
      <c r="K12" s="226"/>
      <c r="M12" t="s">
        <v>18</v>
      </c>
    </row>
    <row r="13" spans="1:13" ht="19.5" customHeight="1">
      <c r="A13" s="66">
        <f>A12+1</f>
        <v>45840</v>
      </c>
      <c r="B13" s="69" t="str">
        <f t="shared" ref="B13:B42" si="0">TEXT(A13,"aaa")</f>
        <v>水</v>
      </c>
      <c r="C13" s="71"/>
      <c r="D13" s="32"/>
      <c r="E13" s="33"/>
      <c r="F13" s="34"/>
      <c r="G13" s="137"/>
      <c r="H13" s="137"/>
      <c r="I13" s="137"/>
      <c r="J13" s="137"/>
      <c r="K13" s="138"/>
      <c r="M13" t="s">
        <v>19</v>
      </c>
    </row>
    <row r="14" spans="1:13" ht="19.5" customHeight="1">
      <c r="A14" s="66">
        <f t="shared" ref="A14:A42" si="1">A13+1</f>
        <v>45841</v>
      </c>
      <c r="B14" s="69" t="str">
        <f t="shared" si="0"/>
        <v>木</v>
      </c>
      <c r="C14" s="71"/>
      <c r="D14" s="32"/>
      <c r="E14" s="33"/>
      <c r="F14" s="35"/>
      <c r="G14" s="137"/>
      <c r="H14" s="137"/>
      <c r="I14" s="137"/>
      <c r="J14" s="137"/>
      <c r="K14" s="138"/>
      <c r="L14" s="59"/>
      <c r="M14" t="s">
        <v>35</v>
      </c>
    </row>
    <row r="15" spans="1:13" ht="19.5" customHeight="1">
      <c r="A15" s="66">
        <f t="shared" si="1"/>
        <v>45842</v>
      </c>
      <c r="B15" s="69" t="str">
        <f t="shared" si="0"/>
        <v>金</v>
      </c>
      <c r="C15" s="71"/>
      <c r="D15" s="32"/>
      <c r="E15" s="33"/>
      <c r="F15" s="35"/>
      <c r="G15" s="137"/>
      <c r="H15" s="137"/>
      <c r="I15" s="137"/>
      <c r="J15" s="137"/>
      <c r="K15" s="138"/>
      <c r="L15" s="59"/>
      <c r="M15" t="s">
        <v>20</v>
      </c>
    </row>
    <row r="16" spans="1:13" ht="19.5" customHeight="1">
      <c r="A16" s="66">
        <f t="shared" si="1"/>
        <v>45843</v>
      </c>
      <c r="B16" s="69" t="str">
        <f t="shared" si="0"/>
        <v>土</v>
      </c>
      <c r="C16" s="71"/>
      <c r="D16" s="32"/>
      <c r="E16" s="33"/>
      <c r="F16" s="35"/>
      <c r="G16" s="137"/>
      <c r="H16" s="137"/>
      <c r="I16" s="137"/>
      <c r="J16" s="137"/>
      <c r="K16" s="138"/>
      <c r="L16" s="59"/>
      <c r="M16" t="s">
        <v>21</v>
      </c>
    </row>
    <row r="17" spans="1:13" s="7" customFormat="1" ht="19.5" customHeight="1">
      <c r="A17" s="66">
        <f t="shared" si="1"/>
        <v>45844</v>
      </c>
      <c r="B17" s="69" t="str">
        <f t="shared" si="0"/>
        <v>日</v>
      </c>
      <c r="C17" s="72"/>
      <c r="D17" s="36"/>
      <c r="E17" s="33"/>
      <c r="F17" s="35"/>
      <c r="G17" s="137"/>
      <c r="H17" s="137"/>
      <c r="I17" s="137"/>
      <c r="J17" s="137"/>
      <c r="K17" s="138"/>
      <c r="L17" s="59"/>
      <c r="M17" t="s">
        <v>22</v>
      </c>
    </row>
    <row r="18" spans="1:13" s="7" customFormat="1" ht="19.5" customHeight="1">
      <c r="A18" s="66">
        <f t="shared" si="1"/>
        <v>45845</v>
      </c>
      <c r="B18" s="69" t="str">
        <f t="shared" si="0"/>
        <v>月</v>
      </c>
      <c r="C18" s="72"/>
      <c r="D18" s="36"/>
      <c r="E18" s="33"/>
      <c r="F18" s="35"/>
      <c r="G18" s="137"/>
      <c r="H18" s="137"/>
      <c r="I18" s="137"/>
      <c r="J18" s="137"/>
      <c r="K18" s="138"/>
      <c r="L18" s="60"/>
      <c r="M18" t="s">
        <v>23</v>
      </c>
    </row>
    <row r="19" spans="1:13" ht="19.5" customHeight="1">
      <c r="A19" s="66">
        <f t="shared" si="1"/>
        <v>45846</v>
      </c>
      <c r="B19" s="69" t="str">
        <f t="shared" si="0"/>
        <v>火</v>
      </c>
      <c r="C19" s="71"/>
      <c r="D19" s="32"/>
      <c r="E19" s="33"/>
      <c r="F19" s="35"/>
      <c r="G19" s="137"/>
      <c r="H19" s="137"/>
      <c r="I19" s="137"/>
      <c r="J19" s="137"/>
      <c r="K19" s="138"/>
    </row>
    <row r="20" spans="1:13" ht="19.5" customHeight="1">
      <c r="A20" s="66">
        <f t="shared" si="1"/>
        <v>45847</v>
      </c>
      <c r="B20" s="69" t="str">
        <f t="shared" si="0"/>
        <v>水</v>
      </c>
      <c r="C20" s="71"/>
      <c r="D20" s="32"/>
      <c r="E20" s="33"/>
      <c r="F20" s="35"/>
      <c r="G20" s="137"/>
      <c r="H20" s="137"/>
      <c r="I20" s="137"/>
      <c r="J20" s="137"/>
      <c r="K20" s="138"/>
    </row>
    <row r="21" spans="1:13" ht="19.5" customHeight="1">
      <c r="A21" s="66">
        <f t="shared" si="1"/>
        <v>45848</v>
      </c>
      <c r="B21" s="69" t="str">
        <f t="shared" si="0"/>
        <v>木</v>
      </c>
      <c r="C21" s="71"/>
      <c r="D21" s="32"/>
      <c r="E21" s="33"/>
      <c r="F21" s="34"/>
      <c r="G21" s="137"/>
      <c r="H21" s="137"/>
      <c r="I21" s="137"/>
      <c r="J21" s="137"/>
      <c r="K21" s="138"/>
      <c r="L21" s="59"/>
    </row>
    <row r="22" spans="1:13" ht="19.5" customHeight="1">
      <c r="A22" s="66">
        <f t="shared" si="1"/>
        <v>45849</v>
      </c>
      <c r="B22" s="69" t="str">
        <f t="shared" si="0"/>
        <v>金</v>
      </c>
      <c r="C22" s="71"/>
      <c r="D22" s="32"/>
      <c r="E22" s="33"/>
      <c r="F22" s="35"/>
      <c r="G22" s="137"/>
      <c r="H22" s="137"/>
      <c r="I22" s="137"/>
      <c r="J22" s="137"/>
      <c r="K22" s="138"/>
      <c r="L22" s="59"/>
    </row>
    <row r="23" spans="1:13" ht="19.5" customHeight="1">
      <c r="A23" s="66">
        <f t="shared" si="1"/>
        <v>45850</v>
      </c>
      <c r="B23" s="69" t="str">
        <f t="shared" si="0"/>
        <v>土</v>
      </c>
      <c r="C23" s="71"/>
      <c r="D23" s="32"/>
      <c r="E23" s="33"/>
      <c r="F23" s="35"/>
      <c r="G23" s="137"/>
      <c r="H23" s="137"/>
      <c r="I23" s="137"/>
      <c r="J23" s="137"/>
      <c r="K23" s="138"/>
      <c r="L23" s="59"/>
    </row>
    <row r="24" spans="1:13" s="7" customFormat="1" ht="19.5" customHeight="1">
      <c r="A24" s="66">
        <f t="shared" si="1"/>
        <v>45851</v>
      </c>
      <c r="B24" s="69" t="str">
        <f t="shared" si="0"/>
        <v>日</v>
      </c>
      <c r="C24" s="72"/>
      <c r="D24" s="36"/>
      <c r="E24" s="33"/>
      <c r="F24" s="35"/>
      <c r="G24" s="137"/>
      <c r="H24" s="137"/>
      <c r="I24" s="137"/>
      <c r="J24" s="137"/>
      <c r="K24" s="138"/>
      <c r="L24" s="59"/>
      <c r="M24"/>
    </row>
    <row r="25" spans="1:13" s="7" customFormat="1" ht="19.5" customHeight="1">
      <c r="A25" s="66">
        <f t="shared" si="1"/>
        <v>45852</v>
      </c>
      <c r="B25" s="69" t="str">
        <f t="shared" si="0"/>
        <v>月</v>
      </c>
      <c r="C25" s="72"/>
      <c r="D25" s="36"/>
      <c r="E25" s="33"/>
      <c r="F25" s="35"/>
      <c r="G25" s="137"/>
      <c r="H25" s="137"/>
      <c r="I25" s="137"/>
      <c r="J25" s="137"/>
      <c r="K25" s="138"/>
      <c r="L25" s="60"/>
      <c r="M25"/>
    </row>
    <row r="26" spans="1:13" s="7" customFormat="1" ht="19.5" customHeight="1">
      <c r="A26" s="66">
        <f t="shared" si="1"/>
        <v>45853</v>
      </c>
      <c r="B26" s="69" t="str">
        <f t="shared" si="0"/>
        <v>火</v>
      </c>
      <c r="C26" s="72"/>
      <c r="D26" s="36"/>
      <c r="E26" s="33"/>
      <c r="F26" s="35"/>
      <c r="G26" s="137"/>
      <c r="H26" s="137"/>
      <c r="I26" s="137"/>
      <c r="J26" s="137"/>
      <c r="K26" s="138"/>
      <c r="L26" s="60"/>
      <c r="M26"/>
    </row>
    <row r="27" spans="1:13" ht="19.5" customHeight="1">
      <c r="A27" s="66">
        <f t="shared" si="1"/>
        <v>45854</v>
      </c>
      <c r="B27" s="69" t="str">
        <f t="shared" si="0"/>
        <v>水</v>
      </c>
      <c r="C27" s="71"/>
      <c r="D27" s="32"/>
      <c r="E27" s="33"/>
      <c r="F27" s="35"/>
      <c r="G27" s="137"/>
      <c r="H27" s="137"/>
      <c r="I27" s="137"/>
      <c r="J27" s="137"/>
      <c r="K27" s="138"/>
    </row>
    <row r="28" spans="1:13" ht="19.5" customHeight="1">
      <c r="A28" s="66">
        <f t="shared" si="1"/>
        <v>45855</v>
      </c>
      <c r="B28" s="69" t="str">
        <f t="shared" si="0"/>
        <v>木</v>
      </c>
      <c r="C28" s="71"/>
      <c r="D28" s="32"/>
      <c r="E28" s="33"/>
      <c r="F28" s="35"/>
      <c r="G28" s="137"/>
      <c r="H28" s="137"/>
      <c r="I28" s="137"/>
      <c r="J28" s="137"/>
      <c r="K28" s="138"/>
    </row>
    <row r="29" spans="1:13" ht="19.5" customHeight="1">
      <c r="A29" s="66">
        <f t="shared" si="1"/>
        <v>45856</v>
      </c>
      <c r="B29" s="69" t="str">
        <f t="shared" si="0"/>
        <v>金</v>
      </c>
      <c r="C29" s="71"/>
      <c r="D29" s="32"/>
      <c r="E29" s="33"/>
      <c r="F29" s="35"/>
      <c r="G29" s="137"/>
      <c r="H29" s="137"/>
      <c r="I29" s="137"/>
      <c r="J29" s="137"/>
      <c r="K29" s="138"/>
      <c r="L29" s="59"/>
    </row>
    <row r="30" spans="1:13" ht="19.5" customHeight="1">
      <c r="A30" s="66">
        <f t="shared" si="1"/>
        <v>45857</v>
      </c>
      <c r="B30" s="69" t="str">
        <f t="shared" si="0"/>
        <v>土</v>
      </c>
      <c r="C30" s="71"/>
      <c r="D30" s="32"/>
      <c r="E30" s="33"/>
      <c r="F30" s="35"/>
      <c r="G30" s="137"/>
      <c r="H30" s="137"/>
      <c r="I30" s="137"/>
      <c r="J30" s="137"/>
      <c r="K30" s="138"/>
      <c r="L30" s="59"/>
    </row>
    <row r="31" spans="1:13" s="7" customFormat="1" ht="19.5" customHeight="1">
      <c r="A31" s="66">
        <f t="shared" si="1"/>
        <v>45858</v>
      </c>
      <c r="B31" s="69" t="str">
        <f t="shared" si="0"/>
        <v>日</v>
      </c>
      <c r="C31" s="71"/>
      <c r="D31" s="32"/>
      <c r="E31" s="33"/>
      <c r="F31" s="35"/>
      <c r="G31" s="137"/>
      <c r="H31" s="137"/>
      <c r="I31" s="137"/>
      <c r="J31" s="137"/>
      <c r="K31" s="138"/>
      <c r="L31" s="59"/>
      <c r="M31"/>
    </row>
    <row r="32" spans="1:13" s="7" customFormat="1" ht="19.5" customHeight="1">
      <c r="A32" s="66">
        <f t="shared" si="1"/>
        <v>45859</v>
      </c>
      <c r="B32" s="69" t="s">
        <v>43</v>
      </c>
      <c r="C32" s="72"/>
      <c r="D32" s="36"/>
      <c r="E32" s="33"/>
      <c r="F32" s="35"/>
      <c r="G32" s="137"/>
      <c r="H32" s="137"/>
      <c r="I32" s="137"/>
      <c r="J32" s="137"/>
      <c r="K32" s="138"/>
      <c r="L32" s="60"/>
      <c r="M32"/>
    </row>
    <row r="33" spans="1:13" ht="19.5" customHeight="1">
      <c r="A33" s="66">
        <f t="shared" si="1"/>
        <v>45860</v>
      </c>
      <c r="B33" s="69" t="str">
        <f t="shared" si="0"/>
        <v>火</v>
      </c>
      <c r="C33" s="71"/>
      <c r="D33" s="32"/>
      <c r="E33" s="33"/>
      <c r="F33" s="35"/>
      <c r="G33" s="137"/>
      <c r="H33" s="137"/>
      <c r="I33" s="137"/>
      <c r="J33" s="137"/>
      <c r="K33" s="138"/>
    </row>
    <row r="34" spans="1:13" ht="19.5" customHeight="1">
      <c r="A34" s="66">
        <f t="shared" si="1"/>
        <v>45861</v>
      </c>
      <c r="B34" s="69" t="str">
        <f t="shared" si="0"/>
        <v>水</v>
      </c>
      <c r="C34" s="71"/>
      <c r="D34" s="32"/>
      <c r="E34" s="33"/>
      <c r="F34" s="35"/>
      <c r="G34" s="137"/>
      <c r="H34" s="137"/>
      <c r="I34" s="137"/>
      <c r="J34" s="137"/>
      <c r="K34" s="138"/>
    </row>
    <row r="35" spans="1:13" ht="19.5" customHeight="1">
      <c r="A35" s="66">
        <f t="shared" si="1"/>
        <v>45862</v>
      </c>
      <c r="B35" s="69" t="str">
        <f t="shared" si="0"/>
        <v>木</v>
      </c>
      <c r="C35" s="71"/>
      <c r="D35" s="32"/>
      <c r="E35" s="33"/>
      <c r="F35" s="35"/>
      <c r="G35" s="137"/>
      <c r="H35" s="137"/>
      <c r="I35" s="137"/>
      <c r="J35" s="137"/>
      <c r="K35" s="138"/>
      <c r="L35" s="59"/>
    </row>
    <row r="36" spans="1:13" ht="19.5" customHeight="1">
      <c r="A36" s="66">
        <f t="shared" si="1"/>
        <v>45863</v>
      </c>
      <c r="B36" s="69" t="str">
        <f t="shared" si="0"/>
        <v>金</v>
      </c>
      <c r="C36" s="71"/>
      <c r="D36" s="32"/>
      <c r="E36" s="33"/>
      <c r="F36" s="35"/>
      <c r="G36" s="137"/>
      <c r="H36" s="137"/>
      <c r="I36" s="137"/>
      <c r="J36" s="137"/>
      <c r="K36" s="138"/>
      <c r="L36" s="59"/>
    </row>
    <row r="37" spans="1:13" ht="19.5" customHeight="1">
      <c r="A37" s="66">
        <f t="shared" si="1"/>
        <v>45864</v>
      </c>
      <c r="B37" s="69" t="str">
        <f t="shared" si="0"/>
        <v>土</v>
      </c>
      <c r="C37" s="71"/>
      <c r="D37" s="32"/>
      <c r="E37" s="33"/>
      <c r="F37" s="35"/>
      <c r="G37" s="137"/>
      <c r="H37" s="137"/>
      <c r="I37" s="137"/>
      <c r="J37" s="137"/>
      <c r="K37" s="138"/>
      <c r="L37" s="59"/>
    </row>
    <row r="38" spans="1:13" s="7" customFormat="1" ht="19.5" customHeight="1">
      <c r="A38" s="66">
        <f t="shared" si="1"/>
        <v>45865</v>
      </c>
      <c r="B38" s="69" t="str">
        <f t="shared" si="0"/>
        <v>日</v>
      </c>
      <c r="C38" s="72"/>
      <c r="D38" s="36"/>
      <c r="E38" s="33"/>
      <c r="F38" s="35"/>
      <c r="G38" s="137"/>
      <c r="H38" s="137"/>
      <c r="I38" s="137"/>
      <c r="J38" s="137"/>
      <c r="K38" s="138"/>
      <c r="L38" s="59"/>
      <c r="M38"/>
    </row>
    <row r="39" spans="1:13" s="7" customFormat="1" ht="19.5" customHeight="1">
      <c r="A39" s="66">
        <f t="shared" si="1"/>
        <v>45866</v>
      </c>
      <c r="B39" s="69" t="str">
        <f t="shared" si="0"/>
        <v>月</v>
      </c>
      <c r="C39" s="72"/>
      <c r="D39" s="36"/>
      <c r="E39" s="33"/>
      <c r="F39" s="35"/>
      <c r="G39" s="137"/>
      <c r="H39" s="137"/>
      <c r="I39" s="137"/>
      <c r="J39" s="137"/>
      <c r="K39" s="138"/>
      <c r="L39" s="60"/>
      <c r="M39"/>
    </row>
    <row r="40" spans="1:13" ht="19.5" customHeight="1">
      <c r="A40" s="66">
        <f t="shared" si="1"/>
        <v>45867</v>
      </c>
      <c r="B40" s="69" t="str">
        <f t="shared" si="0"/>
        <v>火</v>
      </c>
      <c r="C40" s="71"/>
      <c r="D40" s="32"/>
      <c r="E40" s="33"/>
      <c r="F40" s="35"/>
      <c r="G40" s="137"/>
      <c r="H40" s="137"/>
      <c r="I40" s="137"/>
      <c r="J40" s="137"/>
      <c r="K40" s="138"/>
    </row>
    <row r="41" spans="1:13" ht="19.5" customHeight="1">
      <c r="A41" s="66">
        <f t="shared" si="1"/>
        <v>45868</v>
      </c>
      <c r="B41" s="69" t="str">
        <f t="shared" si="0"/>
        <v>水</v>
      </c>
      <c r="C41" s="71"/>
      <c r="D41" s="32"/>
      <c r="E41" s="33"/>
      <c r="F41" s="35"/>
      <c r="G41" s="137"/>
      <c r="H41" s="137"/>
      <c r="I41" s="137"/>
      <c r="J41" s="137"/>
      <c r="K41" s="138"/>
    </row>
    <row r="42" spans="1:13" ht="19.5" customHeight="1" thickBot="1">
      <c r="A42" s="66">
        <f t="shared" si="1"/>
        <v>45869</v>
      </c>
      <c r="B42" s="75" t="str">
        <f t="shared" si="0"/>
        <v>木</v>
      </c>
      <c r="C42" s="79"/>
      <c r="D42" s="76"/>
      <c r="E42" s="77"/>
      <c r="F42" s="78"/>
      <c r="G42" s="223"/>
      <c r="H42" s="223"/>
      <c r="I42" s="223"/>
      <c r="J42" s="223"/>
      <c r="K42" s="224"/>
    </row>
    <row r="43" spans="1:13" ht="15" customHeight="1" thickBot="1">
      <c r="A43" s="149" t="s">
        <v>29</v>
      </c>
      <c r="B43" s="150"/>
      <c r="C43" s="46"/>
      <c r="D43" s="50"/>
      <c r="E43" s="51">
        <f>SUM(E12:E42)</f>
        <v>0</v>
      </c>
      <c r="F43" s="2"/>
      <c r="G43" s="2"/>
      <c r="H43" s="2"/>
      <c r="I43" s="2"/>
      <c r="J43" s="2"/>
      <c r="K43" s="2"/>
    </row>
    <row r="44" spans="1:13" ht="18" customHeight="1" thickBot="1">
      <c r="A44" s="151"/>
      <c r="B44" s="152"/>
      <c r="C44" s="47">
        <f>A2</f>
        <v>45839</v>
      </c>
      <c r="D44" s="48" t="s">
        <v>24</v>
      </c>
      <c r="E44" s="49">
        <f>7.5*22</f>
        <v>165</v>
      </c>
      <c r="F44" s="15"/>
      <c r="G44" s="2"/>
      <c r="H44" s="2"/>
      <c r="I44" s="2"/>
      <c r="J44" s="11"/>
      <c r="K44" s="12" t="s">
        <v>28</v>
      </c>
    </row>
    <row r="45" spans="1:13" ht="18" customHeight="1" thickBot="1">
      <c r="A45" s="153"/>
      <c r="B45" s="154"/>
      <c r="C45" s="104"/>
      <c r="D45" s="105" t="s">
        <v>39</v>
      </c>
      <c r="E45" s="127">
        <f>E43-E44</f>
        <v>-165</v>
      </c>
      <c r="F45" s="14"/>
      <c r="G45" s="2"/>
      <c r="H45" s="2"/>
      <c r="I45" s="2"/>
      <c r="J45" s="11"/>
      <c r="K45" s="143"/>
      <c r="L45" s="59"/>
    </row>
    <row r="46" spans="1:13" ht="18" customHeight="1" thickBot="1">
      <c r="A46" s="44"/>
      <c r="B46" s="9"/>
      <c r="C46" s="20"/>
      <c r="D46" s="19"/>
      <c r="E46" s="13"/>
      <c r="F46" s="14"/>
      <c r="G46" s="2"/>
      <c r="H46" s="2"/>
      <c r="I46" s="2"/>
      <c r="J46" s="10"/>
      <c r="K46" s="144"/>
      <c r="L46" s="59"/>
    </row>
    <row r="47" spans="1:13" ht="18" customHeight="1">
      <c r="A47" s="44"/>
      <c r="B47" s="9"/>
      <c r="C47" s="157" t="s">
        <v>12</v>
      </c>
      <c r="D47" s="139" t="s">
        <v>3</v>
      </c>
      <c r="E47" s="17" t="s">
        <v>9</v>
      </c>
      <c r="F47" s="40" t="s">
        <v>4</v>
      </c>
      <c r="G47" s="2"/>
      <c r="H47" s="2"/>
      <c r="I47" s="2"/>
      <c r="J47" s="2"/>
      <c r="K47" s="144"/>
      <c r="L47" s="59"/>
    </row>
    <row r="48" spans="1:13" ht="18" customHeight="1">
      <c r="A48" s="44"/>
      <c r="B48" s="9"/>
      <c r="C48" s="157"/>
      <c r="D48" s="140"/>
      <c r="E48" s="16" t="s">
        <v>10</v>
      </c>
      <c r="F48" s="41" t="s">
        <v>4</v>
      </c>
      <c r="G48" s="2"/>
      <c r="H48" s="2"/>
      <c r="I48" s="2"/>
      <c r="J48" s="2"/>
      <c r="K48" s="144"/>
      <c r="L48" s="59"/>
      <c r="M48" s="4"/>
    </row>
    <row r="49" spans="1:13" ht="18" customHeight="1" thickBot="1">
      <c r="A49" s="44"/>
      <c r="B49" s="9"/>
      <c r="C49" s="103" t="s">
        <v>12</v>
      </c>
      <c r="D49" s="141" t="s">
        <v>11</v>
      </c>
      <c r="E49" s="142"/>
      <c r="F49" s="42" t="s">
        <v>4</v>
      </c>
      <c r="G49" s="2"/>
      <c r="H49" s="2"/>
      <c r="I49" s="2"/>
      <c r="J49" s="2"/>
      <c r="K49" s="145"/>
      <c r="L49" s="59"/>
      <c r="M49" s="4"/>
    </row>
    <row r="50" spans="1:13" ht="18" customHeight="1" thickBot="1">
      <c r="A50" s="62"/>
      <c r="B50" s="62"/>
      <c r="C50" s="62"/>
      <c r="D50" s="62"/>
      <c r="E50" s="62"/>
      <c r="F50" s="62"/>
      <c r="G50" s="62"/>
      <c r="H50" s="62"/>
      <c r="I50" s="62"/>
      <c r="J50" s="2"/>
      <c r="L50" s="59"/>
      <c r="M50" s="4"/>
    </row>
    <row r="51" spans="1:13" ht="18" customHeight="1" thickTop="1">
      <c r="A51" s="63"/>
      <c r="B51" s="63"/>
      <c r="C51" s="161" t="s">
        <v>30</v>
      </c>
      <c r="D51" s="146" t="s">
        <v>32</v>
      </c>
      <c r="E51" s="147"/>
      <c r="F51" s="148"/>
      <c r="G51" s="120">
        <v>45870</v>
      </c>
      <c r="H51" s="63"/>
      <c r="I51" s="63"/>
      <c r="J51" s="2"/>
      <c r="K51" s="2"/>
    </row>
    <row r="52" spans="1:13" ht="18" customHeight="1" thickBot="1">
      <c r="A52" s="59"/>
      <c r="B52" s="59"/>
      <c r="C52" s="162"/>
      <c r="D52" s="133" t="s">
        <v>31</v>
      </c>
      <c r="E52" s="134"/>
      <c r="F52" s="135"/>
      <c r="G52" s="121">
        <v>45874</v>
      </c>
      <c r="H52" s="59"/>
      <c r="I52" s="59"/>
      <c r="J52" s="2"/>
      <c r="K52" s="2"/>
      <c r="L52" s="59"/>
    </row>
    <row r="53" spans="1:13" ht="14.25" customHeight="1" thickTop="1">
      <c r="A53" s="23"/>
      <c r="B53" s="25"/>
      <c r="C53" s="26"/>
      <c r="D53" s="26"/>
      <c r="E53" s="27"/>
      <c r="F53" s="2"/>
      <c r="G53" s="2"/>
      <c r="H53" s="2"/>
      <c r="I53" s="2"/>
      <c r="J53" s="2"/>
      <c r="K53" s="2"/>
    </row>
    <row r="54" spans="1:13" s="6" customFormat="1" ht="22.5" customHeight="1">
      <c r="A54" s="155" t="s">
        <v>33</v>
      </c>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22.5" customHeight="1">
      <c r="A60" s="156"/>
      <c r="B60" s="156"/>
      <c r="C60" s="156"/>
      <c r="D60" s="156"/>
      <c r="E60" s="156"/>
      <c r="F60" s="156"/>
      <c r="G60" s="156"/>
      <c r="H60" s="156"/>
      <c r="I60" s="156"/>
      <c r="J60" s="156"/>
      <c r="K60" s="156"/>
      <c r="L60" s="61"/>
    </row>
    <row r="61" spans="1:13" s="6" customFormat="1" ht="96.75" customHeight="1">
      <c r="A61" s="156"/>
      <c r="B61" s="156"/>
      <c r="C61" s="156"/>
      <c r="D61" s="156"/>
      <c r="E61" s="156"/>
      <c r="F61" s="156"/>
      <c r="G61" s="156"/>
      <c r="H61" s="156"/>
      <c r="I61" s="156"/>
      <c r="J61" s="156"/>
      <c r="K61" s="156"/>
      <c r="L61" s="61"/>
    </row>
  </sheetData>
  <mergeCells count="61">
    <mergeCell ref="A54:K61"/>
    <mergeCell ref="G41:K41"/>
    <mergeCell ref="G42:K42"/>
    <mergeCell ref="C47:C48"/>
    <mergeCell ref="D47:D48"/>
    <mergeCell ref="D49:E49"/>
    <mergeCell ref="C51:C52"/>
    <mergeCell ref="D51:F51"/>
    <mergeCell ref="D52:F52"/>
    <mergeCell ref="K45:K49"/>
    <mergeCell ref="A43:B45"/>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104" priority="19">
      <formula>$C$4&lt;&gt;""</formula>
    </cfRule>
  </conditionalFormatting>
  <conditionalFormatting sqref="C5:D5">
    <cfRule type="expression" dxfId="103" priority="18">
      <formula>$C$5&lt;&gt;""</formula>
    </cfRule>
  </conditionalFormatting>
  <conditionalFormatting sqref="G4:I4">
    <cfRule type="expression" dxfId="102" priority="17">
      <formula>$G$4&lt;&gt;""</formula>
    </cfRule>
  </conditionalFormatting>
  <conditionalFormatting sqref="A30:K42 A29 C29:K29 A12:K28">
    <cfRule type="expression" dxfId="101" priority="20">
      <formula>$B12="祝"</formula>
    </cfRule>
    <cfRule type="expression" dxfId="100" priority="21">
      <formula>$B12="土"</formula>
    </cfRule>
    <cfRule type="expression" dxfId="99" priority="22">
      <formula>$B12="日"</formula>
    </cfRule>
  </conditionalFormatting>
  <conditionalFormatting sqref="B29">
    <cfRule type="expression" dxfId="98" priority="3">
      <formula>$B29="祝"</formula>
    </cfRule>
    <cfRule type="expression" dxfId="97" priority="4">
      <formula>$B29="土"</formula>
    </cfRule>
    <cfRule type="expression" dxfId="96" priority="5">
      <formula>$B29="日"</formula>
    </cfRule>
  </conditionalFormatting>
  <conditionalFormatting sqref="G5">
    <cfRule type="expression" dxfId="95" priority="2">
      <formula>$G$5&lt;&gt;""</formula>
    </cfRule>
  </conditionalFormatting>
  <conditionalFormatting sqref="G6">
    <cfRule type="expression" dxfId="94" priority="1">
      <formula>$G$6&lt;&gt;""</formula>
    </cfRule>
  </conditionalFormatting>
  <dataValidations count="1">
    <dataValidation type="list" allowBlank="1" showInputMessage="1" showErrorMessage="1" sqref="F12:F42" xr:uid="{00000000-0002-0000-03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214B06CE-31FA-4109-A1BE-6C89AFF20E3A}">
            <xm:f>'4月'!#REF!&lt;&gt;""</xm:f>
            <x14:dxf>
              <fill>
                <patternFill patternType="none">
                  <bgColor auto="1"/>
                </patternFill>
              </fill>
            </x14:dxf>
          </x14:cfRule>
          <xm:sqref>G7:I8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1"/>
  <sheetViews>
    <sheetView view="pageBreakPreview" zoomScaleNormal="100" zoomScaleSheetLayoutView="100" workbookViewId="0">
      <selection activeCell="G52" sqref="G52"/>
    </sheetView>
  </sheetViews>
  <sheetFormatPr defaultRowHeight="13.5"/>
  <cols>
    <col min="1" max="1" width="5.75" style="22" customWidth="1"/>
    <col min="2" max="2" width="5.625" style="22" customWidth="1"/>
    <col min="3" max="4" width="16.375" customWidth="1"/>
    <col min="5" max="5" width="12" customWidth="1"/>
    <col min="6" max="6" width="12.5" customWidth="1"/>
    <col min="7" max="7" width="20.625" customWidth="1"/>
    <col min="8" max="8" width="10.625" customWidth="1"/>
    <col min="9" max="9" width="11.5"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EDATE('4月'!A2,4)</f>
        <v>45870</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8.75" customHeight="1" thickBot="1">
      <c r="A11" s="195"/>
      <c r="B11" s="208"/>
      <c r="C11" s="222"/>
      <c r="D11" s="166"/>
      <c r="E11" s="203"/>
      <c r="F11" s="197"/>
      <c r="G11" s="200"/>
      <c r="H11" s="200"/>
      <c r="I11" s="200"/>
      <c r="J11" s="200"/>
      <c r="K11" s="201"/>
      <c r="L11" s="59"/>
      <c r="M11" s="44"/>
    </row>
    <row r="12" spans="1:13" s="65" customFormat="1" ht="19.5" customHeight="1">
      <c r="A12" s="67">
        <f>A2</f>
        <v>45870</v>
      </c>
      <c r="B12" s="68" t="str">
        <f>TEXT(A12,"aaa")</f>
        <v>金</v>
      </c>
      <c r="C12" s="73"/>
      <c r="D12" s="30"/>
      <c r="E12" s="33"/>
      <c r="F12" s="31"/>
      <c r="G12" s="225"/>
      <c r="H12" s="225"/>
      <c r="I12" s="225"/>
      <c r="J12" s="225"/>
      <c r="K12" s="226"/>
      <c r="L12" s="64"/>
      <c r="M12" s="65" t="s">
        <v>18</v>
      </c>
    </row>
    <row r="13" spans="1:13" s="65" customFormat="1" ht="19.5" customHeight="1">
      <c r="A13" s="66">
        <f>A12+1</f>
        <v>45871</v>
      </c>
      <c r="B13" s="69" t="str">
        <f t="shared" ref="B13:B42" si="0">TEXT(A13,"aaa")</f>
        <v>土</v>
      </c>
      <c r="C13" s="71"/>
      <c r="D13" s="32"/>
      <c r="E13" s="33"/>
      <c r="F13" s="34"/>
      <c r="G13" s="137"/>
      <c r="H13" s="137"/>
      <c r="I13" s="137"/>
      <c r="J13" s="137"/>
      <c r="K13" s="138"/>
      <c r="L13" s="64"/>
      <c r="M13" s="65" t="s">
        <v>19</v>
      </c>
    </row>
    <row r="14" spans="1:13" s="65" customFormat="1" ht="19.5" customHeight="1">
      <c r="A14" s="66">
        <f t="shared" ref="A14:A42" si="1">A13+1</f>
        <v>45872</v>
      </c>
      <c r="B14" s="69" t="str">
        <f t="shared" si="0"/>
        <v>日</v>
      </c>
      <c r="C14" s="71"/>
      <c r="D14" s="32"/>
      <c r="E14" s="33"/>
      <c r="F14" s="35"/>
      <c r="G14" s="137"/>
      <c r="H14" s="137"/>
      <c r="I14" s="137"/>
      <c r="J14" s="137"/>
      <c r="K14" s="138"/>
      <c r="L14" s="64"/>
      <c r="M14" s="65" t="s">
        <v>35</v>
      </c>
    </row>
    <row r="15" spans="1:13" s="65" customFormat="1" ht="19.5" customHeight="1">
      <c r="A15" s="66">
        <f t="shared" si="1"/>
        <v>45873</v>
      </c>
      <c r="B15" s="69" t="str">
        <f t="shared" si="0"/>
        <v>月</v>
      </c>
      <c r="C15" s="71"/>
      <c r="D15" s="32"/>
      <c r="E15" s="33"/>
      <c r="F15" s="35"/>
      <c r="G15" s="137"/>
      <c r="H15" s="137"/>
      <c r="I15" s="137"/>
      <c r="J15" s="137"/>
      <c r="K15" s="138"/>
      <c r="L15" s="64"/>
      <c r="M15" s="65" t="s">
        <v>20</v>
      </c>
    </row>
    <row r="16" spans="1:13" s="65" customFormat="1" ht="19.5" customHeight="1">
      <c r="A16" s="66">
        <f t="shared" si="1"/>
        <v>45874</v>
      </c>
      <c r="B16" s="69" t="str">
        <f t="shared" si="0"/>
        <v>火</v>
      </c>
      <c r="C16" s="71"/>
      <c r="D16" s="32"/>
      <c r="E16" s="33"/>
      <c r="F16" s="35"/>
      <c r="G16" s="137" t="s">
        <v>42</v>
      </c>
      <c r="H16" s="137"/>
      <c r="I16" s="137"/>
      <c r="J16" s="137"/>
      <c r="K16" s="138"/>
      <c r="L16" s="64"/>
      <c r="M16" s="65" t="s">
        <v>21</v>
      </c>
    </row>
    <row r="17" spans="1:13" s="65" customFormat="1" ht="19.5" customHeight="1">
      <c r="A17" s="66">
        <f t="shared" si="1"/>
        <v>45875</v>
      </c>
      <c r="B17" s="69" t="str">
        <f t="shared" si="0"/>
        <v>水</v>
      </c>
      <c r="C17" s="72"/>
      <c r="D17" s="36"/>
      <c r="E17" s="33"/>
      <c r="F17" s="35"/>
      <c r="G17" s="137" t="s">
        <v>42</v>
      </c>
      <c r="H17" s="137"/>
      <c r="I17" s="137"/>
      <c r="J17" s="137"/>
      <c r="K17" s="138"/>
      <c r="L17" s="64"/>
      <c r="M17" s="65" t="s">
        <v>22</v>
      </c>
    </row>
    <row r="18" spans="1:13" s="65" customFormat="1" ht="19.5" customHeight="1">
      <c r="A18" s="66">
        <f t="shared" si="1"/>
        <v>45876</v>
      </c>
      <c r="B18" s="69" t="str">
        <f t="shared" si="0"/>
        <v>木</v>
      </c>
      <c r="C18" s="72"/>
      <c r="D18" s="36"/>
      <c r="E18" s="33"/>
      <c r="F18" s="35"/>
      <c r="G18" s="137" t="s">
        <v>42</v>
      </c>
      <c r="H18" s="137"/>
      <c r="I18" s="137"/>
      <c r="J18" s="137"/>
      <c r="K18" s="138"/>
      <c r="L18" s="64"/>
      <c r="M18" s="65" t="s">
        <v>23</v>
      </c>
    </row>
    <row r="19" spans="1:13" s="65" customFormat="1" ht="19.5" customHeight="1">
      <c r="A19" s="115">
        <f t="shared" si="1"/>
        <v>45877</v>
      </c>
      <c r="B19" s="108" t="str">
        <f t="shared" si="0"/>
        <v>金</v>
      </c>
      <c r="C19" s="116"/>
      <c r="D19" s="117"/>
      <c r="E19" s="118"/>
      <c r="F19" s="119"/>
      <c r="G19" s="227" t="s">
        <v>41</v>
      </c>
      <c r="H19" s="227"/>
      <c r="I19" s="227"/>
      <c r="J19" s="227"/>
      <c r="K19" s="228"/>
      <c r="L19" s="64"/>
    </row>
    <row r="20" spans="1:13" s="65" customFormat="1" ht="19.5" customHeight="1">
      <c r="A20" s="115">
        <f t="shared" si="1"/>
        <v>45878</v>
      </c>
      <c r="B20" s="108" t="str">
        <f t="shared" si="0"/>
        <v>土</v>
      </c>
      <c r="C20" s="116"/>
      <c r="D20" s="117"/>
      <c r="E20" s="118"/>
      <c r="F20" s="119"/>
      <c r="G20" s="227"/>
      <c r="H20" s="227"/>
      <c r="I20" s="227"/>
      <c r="J20" s="227"/>
      <c r="K20" s="228"/>
      <c r="L20" s="64"/>
    </row>
    <row r="21" spans="1:13" s="65" customFormat="1" ht="19.149999999999999" customHeight="1">
      <c r="A21" s="115">
        <f t="shared" si="1"/>
        <v>45879</v>
      </c>
      <c r="B21" s="108" t="str">
        <f t="shared" ref="B21:B29" si="2">TEXT(A21,"aaa")</f>
        <v>日</v>
      </c>
      <c r="C21" s="116"/>
      <c r="D21" s="117"/>
      <c r="E21" s="118"/>
      <c r="F21" s="122"/>
      <c r="G21" s="227"/>
      <c r="H21" s="227"/>
      <c r="I21" s="227"/>
      <c r="J21" s="227"/>
      <c r="K21" s="228"/>
      <c r="L21" s="64"/>
    </row>
    <row r="22" spans="1:13" s="90" customFormat="1" ht="19.5" customHeight="1">
      <c r="A22" s="107">
        <f t="shared" si="1"/>
        <v>45880</v>
      </c>
      <c r="B22" s="108" t="s">
        <v>40</v>
      </c>
      <c r="C22" s="109"/>
      <c r="D22" s="110"/>
      <c r="E22" s="111"/>
      <c r="F22" s="112"/>
      <c r="G22" s="227"/>
      <c r="H22" s="227"/>
      <c r="I22" s="227"/>
      <c r="J22" s="227"/>
      <c r="K22" s="228"/>
      <c r="L22" s="89"/>
    </row>
    <row r="23" spans="1:13" s="90" customFormat="1" ht="19.5" customHeight="1">
      <c r="A23" s="107">
        <f t="shared" si="1"/>
        <v>45881</v>
      </c>
      <c r="B23" s="108" t="str">
        <f t="shared" si="2"/>
        <v>火</v>
      </c>
      <c r="C23" s="109"/>
      <c r="D23" s="110"/>
      <c r="E23" s="111"/>
      <c r="F23" s="112"/>
      <c r="G23" s="227" t="s">
        <v>41</v>
      </c>
      <c r="H23" s="227"/>
      <c r="I23" s="227"/>
      <c r="J23" s="227"/>
      <c r="K23" s="228"/>
      <c r="L23" s="89"/>
    </row>
    <row r="24" spans="1:13" s="90" customFormat="1" ht="19.5" customHeight="1">
      <c r="A24" s="107">
        <f t="shared" si="1"/>
        <v>45882</v>
      </c>
      <c r="B24" s="108" t="str">
        <f t="shared" si="2"/>
        <v>水</v>
      </c>
      <c r="C24" s="109"/>
      <c r="D24" s="110"/>
      <c r="E24" s="111"/>
      <c r="F24" s="112"/>
      <c r="G24" s="227" t="s">
        <v>41</v>
      </c>
      <c r="H24" s="227"/>
      <c r="I24" s="227"/>
      <c r="J24" s="227"/>
      <c r="K24" s="228"/>
      <c r="L24" s="89"/>
    </row>
    <row r="25" spans="1:13" s="99" customFormat="1" ht="19.5" customHeight="1">
      <c r="A25" s="107">
        <f t="shared" si="1"/>
        <v>45883</v>
      </c>
      <c r="B25" s="108" t="str">
        <f t="shared" si="2"/>
        <v>木</v>
      </c>
      <c r="C25" s="109"/>
      <c r="D25" s="110"/>
      <c r="E25" s="111"/>
      <c r="F25" s="112"/>
      <c r="G25" s="227" t="s">
        <v>41</v>
      </c>
      <c r="H25" s="227"/>
      <c r="I25" s="227"/>
      <c r="J25" s="227"/>
      <c r="K25" s="228"/>
      <c r="L25" s="98"/>
    </row>
    <row r="26" spans="1:13" s="99" customFormat="1" ht="19.5" customHeight="1">
      <c r="A26" s="107">
        <f t="shared" si="1"/>
        <v>45884</v>
      </c>
      <c r="B26" s="108" t="str">
        <f t="shared" si="2"/>
        <v>金</v>
      </c>
      <c r="C26" s="113"/>
      <c r="D26" s="114"/>
      <c r="E26" s="111"/>
      <c r="F26" s="112"/>
      <c r="G26" s="227" t="s">
        <v>41</v>
      </c>
      <c r="H26" s="227"/>
      <c r="I26" s="227"/>
      <c r="J26" s="227"/>
      <c r="K26" s="228"/>
      <c r="L26" s="98"/>
    </row>
    <row r="27" spans="1:13" s="99" customFormat="1" ht="19.5" customHeight="1">
      <c r="A27" s="107">
        <f t="shared" si="1"/>
        <v>45885</v>
      </c>
      <c r="B27" s="108" t="str">
        <f t="shared" si="2"/>
        <v>土</v>
      </c>
      <c r="C27" s="113"/>
      <c r="D27" s="114"/>
      <c r="E27" s="111"/>
      <c r="F27" s="112"/>
      <c r="G27" s="227"/>
      <c r="H27" s="227"/>
      <c r="I27" s="227"/>
      <c r="J27" s="227"/>
      <c r="K27" s="228"/>
      <c r="L27" s="98"/>
    </row>
    <row r="28" spans="1:13" s="99" customFormat="1" ht="19.5" customHeight="1">
      <c r="A28" s="107">
        <f t="shared" si="1"/>
        <v>45886</v>
      </c>
      <c r="B28" s="108" t="str">
        <f t="shared" si="2"/>
        <v>日</v>
      </c>
      <c r="C28" s="113"/>
      <c r="D28" s="114"/>
      <c r="E28" s="111"/>
      <c r="F28" s="112"/>
      <c r="G28" s="227"/>
      <c r="H28" s="227"/>
      <c r="I28" s="227"/>
      <c r="J28" s="227"/>
      <c r="K28" s="228"/>
      <c r="L28" s="98"/>
    </row>
    <row r="29" spans="1:13" s="65" customFormat="1" ht="19.5" customHeight="1">
      <c r="A29" s="115">
        <f t="shared" si="1"/>
        <v>45887</v>
      </c>
      <c r="B29" s="108" t="str">
        <f t="shared" si="2"/>
        <v>月</v>
      </c>
      <c r="C29" s="116"/>
      <c r="D29" s="117"/>
      <c r="E29" s="118"/>
      <c r="F29" s="119"/>
      <c r="G29" s="229" t="s">
        <v>41</v>
      </c>
      <c r="H29" s="227"/>
      <c r="I29" s="227"/>
      <c r="J29" s="227"/>
      <c r="K29" s="228"/>
      <c r="L29" s="64"/>
    </row>
    <row r="30" spans="1:13" s="65" customFormat="1" ht="19.5" customHeight="1">
      <c r="A30" s="66">
        <f t="shared" si="1"/>
        <v>45888</v>
      </c>
      <c r="B30" s="69" t="str">
        <f t="shared" si="0"/>
        <v>火</v>
      </c>
      <c r="C30" s="71"/>
      <c r="D30" s="32"/>
      <c r="E30" s="33"/>
      <c r="F30" s="35"/>
      <c r="G30" s="137" t="s">
        <v>42</v>
      </c>
      <c r="H30" s="137"/>
      <c r="I30" s="137"/>
      <c r="J30" s="137"/>
      <c r="K30" s="138"/>
      <c r="L30" s="64"/>
    </row>
    <row r="31" spans="1:13" s="65" customFormat="1" ht="19.5" customHeight="1">
      <c r="A31" s="66">
        <f t="shared" si="1"/>
        <v>45889</v>
      </c>
      <c r="B31" s="69" t="str">
        <f t="shared" si="0"/>
        <v>水</v>
      </c>
      <c r="C31" s="71"/>
      <c r="D31" s="32"/>
      <c r="E31" s="33"/>
      <c r="F31" s="35"/>
      <c r="G31" s="137" t="s">
        <v>42</v>
      </c>
      <c r="H31" s="137"/>
      <c r="I31" s="137"/>
      <c r="J31" s="137"/>
      <c r="K31" s="138"/>
      <c r="L31" s="64"/>
    </row>
    <row r="32" spans="1:13" s="65" customFormat="1" ht="19.5" customHeight="1">
      <c r="A32" s="66">
        <f t="shared" si="1"/>
        <v>45890</v>
      </c>
      <c r="B32" s="69" t="str">
        <f t="shared" si="0"/>
        <v>木</v>
      </c>
      <c r="C32" s="72"/>
      <c r="D32" s="36"/>
      <c r="E32" s="33"/>
      <c r="F32" s="35"/>
      <c r="G32" s="137" t="s">
        <v>42</v>
      </c>
      <c r="H32" s="137"/>
      <c r="I32" s="137"/>
      <c r="J32" s="137"/>
      <c r="K32" s="138"/>
      <c r="L32" s="64"/>
    </row>
    <row r="33" spans="1:13" s="65" customFormat="1" ht="19.5" customHeight="1">
      <c r="A33" s="66">
        <f t="shared" si="1"/>
        <v>45891</v>
      </c>
      <c r="B33" s="69" t="str">
        <f t="shared" si="0"/>
        <v>金</v>
      </c>
      <c r="C33" s="71"/>
      <c r="D33" s="32"/>
      <c r="E33" s="33"/>
      <c r="F33" s="35"/>
      <c r="G33" s="137"/>
      <c r="H33" s="137"/>
      <c r="I33" s="137"/>
      <c r="J33" s="137"/>
      <c r="K33" s="138"/>
      <c r="L33" s="64"/>
    </row>
    <row r="34" spans="1:13" s="65" customFormat="1" ht="19.5" customHeight="1">
      <c r="A34" s="66">
        <f t="shared" si="1"/>
        <v>45892</v>
      </c>
      <c r="B34" s="69" t="str">
        <f t="shared" si="0"/>
        <v>土</v>
      </c>
      <c r="C34" s="71"/>
      <c r="D34" s="32"/>
      <c r="E34" s="33"/>
      <c r="F34" s="35"/>
      <c r="G34" s="137"/>
      <c r="H34" s="137"/>
      <c r="I34" s="137"/>
      <c r="J34" s="137"/>
      <c r="K34" s="138"/>
      <c r="L34" s="64"/>
    </row>
    <row r="35" spans="1:13" s="65" customFormat="1" ht="19.5" customHeight="1">
      <c r="A35" s="66">
        <f t="shared" si="1"/>
        <v>45893</v>
      </c>
      <c r="B35" s="69" t="str">
        <f t="shared" si="0"/>
        <v>日</v>
      </c>
      <c r="C35" s="71"/>
      <c r="D35" s="32"/>
      <c r="E35" s="33"/>
      <c r="F35" s="35"/>
      <c r="G35" s="137"/>
      <c r="H35" s="137"/>
      <c r="I35" s="137"/>
      <c r="J35" s="137"/>
      <c r="K35" s="138"/>
      <c r="L35" s="64"/>
    </row>
    <row r="36" spans="1:13" s="65" customFormat="1" ht="19.5" customHeight="1">
      <c r="A36" s="66">
        <f t="shared" si="1"/>
        <v>45894</v>
      </c>
      <c r="B36" s="69" t="str">
        <f t="shared" si="0"/>
        <v>月</v>
      </c>
      <c r="C36" s="71"/>
      <c r="D36" s="32"/>
      <c r="E36" s="33"/>
      <c r="F36" s="35"/>
      <c r="G36" s="137"/>
      <c r="H36" s="137"/>
      <c r="I36" s="137"/>
      <c r="J36" s="137"/>
      <c r="K36" s="138"/>
      <c r="L36" s="64"/>
    </row>
    <row r="37" spans="1:13" s="65" customFormat="1" ht="19.5" customHeight="1">
      <c r="A37" s="66">
        <f t="shared" si="1"/>
        <v>45895</v>
      </c>
      <c r="B37" s="69" t="str">
        <f t="shared" si="0"/>
        <v>火</v>
      </c>
      <c r="C37" s="71"/>
      <c r="D37" s="32"/>
      <c r="E37" s="33"/>
      <c r="F37" s="35"/>
      <c r="G37" s="137"/>
      <c r="H37" s="137"/>
      <c r="I37" s="137"/>
      <c r="J37" s="137"/>
      <c r="K37" s="138"/>
      <c r="L37" s="64"/>
    </row>
    <row r="38" spans="1:13" s="65" customFormat="1" ht="19.5" customHeight="1">
      <c r="A38" s="66">
        <f t="shared" si="1"/>
        <v>45896</v>
      </c>
      <c r="B38" s="69" t="str">
        <f t="shared" si="0"/>
        <v>水</v>
      </c>
      <c r="C38" s="72"/>
      <c r="D38" s="36"/>
      <c r="E38" s="33"/>
      <c r="F38" s="35"/>
      <c r="G38" s="137"/>
      <c r="H38" s="137"/>
      <c r="I38" s="137"/>
      <c r="J38" s="137"/>
      <c r="K38" s="138"/>
      <c r="L38" s="64"/>
    </row>
    <row r="39" spans="1:13" s="65" customFormat="1" ht="19.5" customHeight="1">
      <c r="A39" s="66">
        <f t="shared" si="1"/>
        <v>45897</v>
      </c>
      <c r="B39" s="69" t="str">
        <f t="shared" si="0"/>
        <v>木</v>
      </c>
      <c r="C39" s="72"/>
      <c r="D39" s="36"/>
      <c r="E39" s="33"/>
      <c r="F39" s="35"/>
      <c r="G39" s="137"/>
      <c r="H39" s="137"/>
      <c r="I39" s="137"/>
      <c r="J39" s="137"/>
      <c r="K39" s="138"/>
      <c r="L39" s="64"/>
    </row>
    <row r="40" spans="1:13" s="65" customFormat="1" ht="19.5" customHeight="1">
      <c r="A40" s="66">
        <f t="shared" si="1"/>
        <v>45898</v>
      </c>
      <c r="B40" s="69" t="str">
        <f t="shared" si="0"/>
        <v>金</v>
      </c>
      <c r="C40" s="71"/>
      <c r="D40" s="32"/>
      <c r="E40" s="33"/>
      <c r="F40" s="35"/>
      <c r="G40" s="137"/>
      <c r="H40" s="137"/>
      <c r="I40" s="137"/>
      <c r="J40" s="137"/>
      <c r="K40" s="138"/>
      <c r="L40" s="64"/>
    </row>
    <row r="41" spans="1:13" s="65" customFormat="1" ht="19.5" customHeight="1">
      <c r="A41" s="66">
        <f t="shared" si="1"/>
        <v>45899</v>
      </c>
      <c r="B41" s="69" t="str">
        <f t="shared" si="0"/>
        <v>土</v>
      </c>
      <c r="C41" s="71"/>
      <c r="D41" s="32"/>
      <c r="E41" s="33"/>
      <c r="F41" s="35"/>
      <c r="G41" s="137"/>
      <c r="H41" s="137"/>
      <c r="I41" s="137"/>
      <c r="J41" s="137"/>
      <c r="K41" s="138"/>
      <c r="L41" s="64"/>
    </row>
    <row r="42" spans="1:13" s="65" customFormat="1" ht="19.5" customHeight="1" thickBot="1">
      <c r="A42" s="66">
        <f t="shared" si="1"/>
        <v>45900</v>
      </c>
      <c r="B42" s="75" t="str">
        <f t="shared" si="0"/>
        <v>日</v>
      </c>
      <c r="C42" s="79"/>
      <c r="D42" s="76"/>
      <c r="E42" s="77"/>
      <c r="F42" s="78"/>
      <c r="G42" s="223"/>
      <c r="H42" s="223"/>
      <c r="I42" s="223"/>
      <c r="J42" s="223"/>
      <c r="K42" s="224"/>
      <c r="L42" s="64"/>
    </row>
    <row r="43" spans="1:13" ht="15" customHeight="1" thickBot="1">
      <c r="A43" s="149" t="s">
        <v>29</v>
      </c>
      <c r="B43" s="150"/>
      <c r="C43" s="46"/>
      <c r="D43" s="50"/>
      <c r="E43" s="53">
        <f>SUM(E12:E42)</f>
        <v>0</v>
      </c>
      <c r="F43" s="2"/>
      <c r="G43" s="2"/>
      <c r="H43" s="2"/>
      <c r="I43" s="2"/>
      <c r="J43" s="2"/>
      <c r="K43" s="2"/>
    </row>
    <row r="44" spans="1:13" ht="18" customHeight="1" thickBot="1">
      <c r="A44" s="151"/>
      <c r="B44" s="152"/>
      <c r="C44" s="47">
        <f>A2</f>
        <v>45870</v>
      </c>
      <c r="D44" s="48" t="s">
        <v>24</v>
      </c>
      <c r="E44" s="128">
        <f>7.5*14</f>
        <v>105</v>
      </c>
      <c r="F44" s="15"/>
      <c r="G44" s="2"/>
      <c r="H44" s="2"/>
      <c r="I44" s="2"/>
      <c r="J44" s="11"/>
      <c r="K44" s="12" t="s">
        <v>28</v>
      </c>
    </row>
    <row r="45" spans="1:13" ht="18" customHeight="1" thickBot="1">
      <c r="A45" s="153"/>
      <c r="B45" s="154"/>
      <c r="C45" s="104"/>
      <c r="D45" s="105" t="s">
        <v>39</v>
      </c>
      <c r="E45" s="127">
        <f>E43-E44</f>
        <v>-105</v>
      </c>
      <c r="F45" s="14"/>
      <c r="G45" s="2"/>
      <c r="H45" s="2"/>
      <c r="I45" s="2"/>
      <c r="J45" s="11"/>
      <c r="K45" s="143"/>
    </row>
    <row r="46" spans="1:13" ht="18" customHeight="1" thickBot="1">
      <c r="A46" s="44"/>
      <c r="B46" s="9"/>
      <c r="C46" s="20"/>
      <c r="D46" s="19"/>
      <c r="E46" s="13"/>
      <c r="F46" s="14"/>
      <c r="G46" s="2"/>
      <c r="H46" s="2"/>
      <c r="I46" s="2"/>
      <c r="J46" s="10"/>
      <c r="K46" s="144"/>
    </row>
    <row r="47" spans="1:13" ht="18" customHeight="1">
      <c r="A47" s="44"/>
      <c r="B47" s="9"/>
      <c r="C47" s="157" t="s">
        <v>12</v>
      </c>
      <c r="D47" s="139" t="s">
        <v>3</v>
      </c>
      <c r="E47" s="17" t="s">
        <v>9</v>
      </c>
      <c r="F47" s="40" t="s">
        <v>4</v>
      </c>
      <c r="G47" s="2"/>
      <c r="H47" s="2"/>
      <c r="I47" s="2"/>
      <c r="J47" s="2"/>
      <c r="K47" s="144"/>
    </row>
    <row r="48" spans="1:13" ht="18" customHeight="1">
      <c r="A48" s="44"/>
      <c r="B48" s="9"/>
      <c r="C48" s="157"/>
      <c r="D48" s="140"/>
      <c r="E48" s="16" t="s">
        <v>10</v>
      </c>
      <c r="F48" s="41" t="s">
        <v>4</v>
      </c>
      <c r="G48" s="2"/>
      <c r="H48" s="2"/>
      <c r="I48" s="2"/>
      <c r="J48" s="2"/>
      <c r="K48" s="144"/>
      <c r="M48" s="4"/>
    </row>
    <row r="49" spans="1:13" ht="18" customHeight="1" thickBot="1">
      <c r="A49" s="44"/>
      <c r="B49" s="9"/>
      <c r="C49" s="103" t="s">
        <v>12</v>
      </c>
      <c r="D49" s="141" t="s">
        <v>11</v>
      </c>
      <c r="E49" s="142"/>
      <c r="F49" s="42" t="s">
        <v>4</v>
      </c>
      <c r="G49" s="2"/>
      <c r="H49" s="2"/>
      <c r="I49" s="2"/>
      <c r="J49" s="2"/>
      <c r="K49" s="145"/>
      <c r="M49" s="4"/>
    </row>
    <row r="50" spans="1:13" ht="18" customHeight="1" thickBot="1">
      <c r="A50" s="62"/>
      <c r="B50" s="62"/>
      <c r="C50" s="62"/>
      <c r="D50" s="62"/>
      <c r="E50" s="62"/>
      <c r="F50" s="62"/>
      <c r="G50" s="62"/>
      <c r="H50" s="62"/>
      <c r="I50" s="62"/>
      <c r="J50" s="2"/>
      <c r="M50" s="4"/>
    </row>
    <row r="51" spans="1:13" ht="18" customHeight="1" thickTop="1">
      <c r="A51" s="63"/>
      <c r="B51" s="63"/>
      <c r="C51" s="161" t="s">
        <v>30</v>
      </c>
      <c r="D51" s="146" t="s">
        <v>32</v>
      </c>
      <c r="E51" s="147"/>
      <c r="F51" s="148"/>
      <c r="G51" s="120">
        <v>45902</v>
      </c>
      <c r="H51" s="63"/>
      <c r="I51" s="63"/>
      <c r="J51" s="2"/>
      <c r="K51" s="2"/>
    </row>
    <row r="52" spans="1:13" ht="18" customHeight="1" thickBot="1">
      <c r="A52" s="63"/>
      <c r="B52" s="63"/>
      <c r="C52" s="162"/>
      <c r="D52" s="133" t="s">
        <v>31</v>
      </c>
      <c r="E52" s="134"/>
      <c r="F52" s="135"/>
      <c r="G52" s="121">
        <v>45905</v>
      </c>
      <c r="H52" s="63"/>
      <c r="I52" s="63"/>
      <c r="J52" s="2"/>
      <c r="K52" s="2"/>
    </row>
    <row r="53" spans="1:13" ht="14.25" customHeight="1" thickTop="1">
      <c r="A53" s="23"/>
      <c r="B53" s="25"/>
      <c r="C53" s="26"/>
      <c r="D53" s="26"/>
      <c r="E53" s="27"/>
      <c r="F53" s="2"/>
      <c r="G53" s="2"/>
      <c r="H53" s="2"/>
      <c r="I53" s="2"/>
      <c r="J53" s="2"/>
      <c r="K53" s="2"/>
    </row>
    <row r="54" spans="1:13" s="6" customFormat="1" ht="22.5" customHeight="1">
      <c r="A54" s="155" t="s">
        <v>33</v>
      </c>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22.5" customHeight="1">
      <c r="A60" s="156"/>
      <c r="B60" s="156"/>
      <c r="C60" s="156"/>
      <c r="D60" s="156"/>
      <c r="E60" s="156"/>
      <c r="F60" s="156"/>
      <c r="G60" s="156"/>
      <c r="H60" s="156"/>
      <c r="I60" s="156"/>
      <c r="J60" s="156"/>
      <c r="K60" s="156"/>
      <c r="L60" s="61"/>
    </row>
    <row r="61" spans="1:13" s="6" customFormat="1" ht="96.75" customHeight="1">
      <c r="A61" s="156"/>
      <c r="B61" s="156"/>
      <c r="C61" s="156"/>
      <c r="D61" s="156"/>
      <c r="E61" s="156"/>
      <c r="F61" s="156"/>
      <c r="G61" s="156"/>
      <c r="H61" s="156"/>
      <c r="I61" s="156"/>
      <c r="J61" s="156"/>
      <c r="K61" s="156"/>
      <c r="L61" s="61"/>
    </row>
  </sheetData>
  <mergeCells count="61">
    <mergeCell ref="A54:K61"/>
    <mergeCell ref="G41:K41"/>
    <mergeCell ref="G42:K42"/>
    <mergeCell ref="C47:C48"/>
    <mergeCell ref="D47:D48"/>
    <mergeCell ref="D49:E49"/>
    <mergeCell ref="C51:C52"/>
    <mergeCell ref="D51:F51"/>
    <mergeCell ref="D52:F52"/>
    <mergeCell ref="K45:K49"/>
    <mergeCell ref="A43:B45"/>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92" priority="49">
      <formula>$C$4&lt;&gt;""</formula>
    </cfRule>
  </conditionalFormatting>
  <conditionalFormatting sqref="C5:D5">
    <cfRule type="expression" dxfId="91" priority="48">
      <formula>$C$5&lt;&gt;""</formula>
    </cfRule>
  </conditionalFormatting>
  <conditionalFormatting sqref="G4:I4">
    <cfRule type="expression" dxfId="90" priority="47">
      <formula>$G$4&lt;&gt;""</formula>
    </cfRule>
  </conditionalFormatting>
  <conditionalFormatting sqref="A35:K42 A22:A29 C29:F29 A30:F34 A12:K21 C22:K28">
    <cfRule type="expression" dxfId="89" priority="50">
      <formula>$B12="祝"</formula>
    </cfRule>
    <cfRule type="expression" dxfId="88" priority="51">
      <formula>$B12="土"</formula>
    </cfRule>
    <cfRule type="expression" dxfId="87" priority="52">
      <formula>$B12="日"</formula>
    </cfRule>
  </conditionalFormatting>
  <conditionalFormatting sqref="B22:B29">
    <cfRule type="expression" dxfId="86" priority="21">
      <formula>$B22="祝"</formula>
    </cfRule>
    <cfRule type="expression" dxfId="85" priority="22">
      <formula>$B22="土"</formula>
    </cfRule>
    <cfRule type="expression" dxfId="84" priority="23">
      <formula>$B22="日"</formula>
    </cfRule>
  </conditionalFormatting>
  <conditionalFormatting sqref="G31:K34">
    <cfRule type="expression" dxfId="83" priority="9">
      <formula>$B31="祝"</formula>
    </cfRule>
    <cfRule type="expression" dxfId="82" priority="10">
      <formula>$B31="土"</formula>
    </cfRule>
    <cfRule type="expression" dxfId="81" priority="11">
      <formula>$B31="日"</formula>
    </cfRule>
  </conditionalFormatting>
  <conditionalFormatting sqref="G5">
    <cfRule type="expression" dxfId="80" priority="8">
      <formula>$G$5&lt;&gt;""</formula>
    </cfRule>
  </conditionalFormatting>
  <conditionalFormatting sqref="G6">
    <cfRule type="expression" dxfId="79" priority="7">
      <formula>$G$6&lt;&gt;""</formula>
    </cfRule>
  </conditionalFormatting>
  <conditionalFormatting sqref="G29:K29">
    <cfRule type="expression" dxfId="78" priority="4">
      <formula>$B29="祝"</formula>
    </cfRule>
    <cfRule type="expression" dxfId="77" priority="5">
      <formula>$B29="土"</formula>
    </cfRule>
    <cfRule type="expression" dxfId="76" priority="6">
      <formula>$B29="日"</formula>
    </cfRule>
  </conditionalFormatting>
  <conditionalFormatting sqref="G30:K30">
    <cfRule type="expression" dxfId="75" priority="1">
      <formula>$B30="祝"</formula>
    </cfRule>
    <cfRule type="expression" dxfId="74" priority="2">
      <formula>$B30="土"</formula>
    </cfRule>
    <cfRule type="expression" dxfId="73" priority="3">
      <formula>$B30="日"</formula>
    </cfRule>
  </conditionalFormatting>
  <dataValidations disablePrompts="1" count="1">
    <dataValidation type="list" allowBlank="1" showInputMessage="1" showErrorMessage="1" sqref="F12:F42" xr:uid="{00000000-0002-0000-04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8" id="{238B0A02-7726-4848-BCED-19CCB6608F99}">
            <xm:f>'4月'!#REF!&lt;&gt;""</xm:f>
            <x14:dxf>
              <fill>
                <patternFill patternType="none">
                  <bgColor auto="1"/>
                </patternFill>
              </fill>
            </x14:dxf>
          </x14:cfRule>
          <xm:sqref>G7:I8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1"/>
  <sheetViews>
    <sheetView view="pageBreakPreview" zoomScaleNormal="100" zoomScaleSheetLayoutView="100" workbookViewId="0">
      <selection activeCell="H45" sqref="H45"/>
    </sheetView>
  </sheetViews>
  <sheetFormatPr defaultRowHeight="13.5"/>
  <cols>
    <col min="1" max="1" width="5.75" style="22" customWidth="1"/>
    <col min="2" max="2" width="5.625" style="22" customWidth="1"/>
    <col min="3" max="4" width="16.375" customWidth="1"/>
    <col min="5" max="5" width="12.625" customWidth="1"/>
    <col min="6" max="6" width="12" customWidth="1"/>
    <col min="7" max="7" width="20.625" customWidth="1"/>
    <col min="8" max="8" width="10.625" customWidth="1"/>
    <col min="9" max="9" width="12"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EDATE('4月'!A2,5)</f>
        <v>45901</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9"/>
      <c r="M11" s="44"/>
    </row>
    <row r="12" spans="1:13" ht="19.5" customHeight="1">
      <c r="A12" s="67">
        <f>A2</f>
        <v>45901</v>
      </c>
      <c r="B12" s="68" t="str">
        <f>TEXT(A12,"aaa")</f>
        <v>月</v>
      </c>
      <c r="C12" s="73"/>
      <c r="D12" s="30"/>
      <c r="E12" s="33"/>
      <c r="F12" s="31"/>
      <c r="G12" s="225"/>
      <c r="H12" s="225"/>
      <c r="I12" s="225"/>
      <c r="J12" s="225"/>
      <c r="K12" s="226"/>
      <c r="M12" t="s">
        <v>18</v>
      </c>
    </row>
    <row r="13" spans="1:13" ht="19.5" customHeight="1">
      <c r="A13" s="66">
        <f>A12+1</f>
        <v>45902</v>
      </c>
      <c r="B13" s="69" t="str">
        <f t="shared" ref="B13:B41" si="0">TEXT(A13,"aaa")</f>
        <v>火</v>
      </c>
      <c r="C13" s="71"/>
      <c r="D13" s="32"/>
      <c r="E13" s="33"/>
      <c r="F13" s="34"/>
      <c r="G13" s="137"/>
      <c r="H13" s="137"/>
      <c r="I13" s="137"/>
      <c r="J13" s="137"/>
      <c r="K13" s="138"/>
      <c r="M13" t="s">
        <v>19</v>
      </c>
    </row>
    <row r="14" spans="1:13" ht="19.5" customHeight="1">
      <c r="A14" s="66">
        <f t="shared" ref="A14:A41" si="1">A13+1</f>
        <v>45903</v>
      </c>
      <c r="B14" s="69" t="str">
        <f t="shared" si="0"/>
        <v>水</v>
      </c>
      <c r="C14" s="71"/>
      <c r="D14" s="32"/>
      <c r="E14" s="33"/>
      <c r="F14" s="35"/>
      <c r="G14" s="137"/>
      <c r="H14" s="137"/>
      <c r="I14" s="137"/>
      <c r="J14" s="137"/>
      <c r="K14" s="138"/>
      <c r="M14" t="s">
        <v>35</v>
      </c>
    </row>
    <row r="15" spans="1:13" ht="19.5" customHeight="1">
      <c r="A15" s="66">
        <f t="shared" si="1"/>
        <v>45904</v>
      </c>
      <c r="B15" s="69" t="str">
        <f t="shared" si="0"/>
        <v>木</v>
      </c>
      <c r="C15" s="71"/>
      <c r="D15" s="32"/>
      <c r="E15" s="33"/>
      <c r="F15" s="35"/>
      <c r="G15" s="137"/>
      <c r="H15" s="137"/>
      <c r="I15" s="137"/>
      <c r="J15" s="137"/>
      <c r="K15" s="138"/>
      <c r="M15" t="s">
        <v>20</v>
      </c>
    </row>
    <row r="16" spans="1:13" ht="19.5" customHeight="1">
      <c r="A16" s="66">
        <f t="shared" si="1"/>
        <v>45905</v>
      </c>
      <c r="B16" s="69" t="str">
        <f t="shared" si="0"/>
        <v>金</v>
      </c>
      <c r="C16" s="71"/>
      <c r="D16" s="32"/>
      <c r="E16" s="33"/>
      <c r="F16" s="35"/>
      <c r="G16" s="137"/>
      <c r="H16" s="137"/>
      <c r="I16" s="137"/>
      <c r="J16" s="137"/>
      <c r="K16" s="138"/>
      <c r="M16" t="s">
        <v>21</v>
      </c>
    </row>
    <row r="17" spans="1:13" s="7" customFormat="1" ht="19.5" customHeight="1">
      <c r="A17" s="66">
        <f t="shared" si="1"/>
        <v>45906</v>
      </c>
      <c r="B17" s="69" t="str">
        <f t="shared" si="0"/>
        <v>土</v>
      </c>
      <c r="C17" s="71"/>
      <c r="D17" s="36"/>
      <c r="E17" s="33"/>
      <c r="F17" s="35"/>
      <c r="G17" s="137"/>
      <c r="H17" s="137"/>
      <c r="I17" s="137"/>
      <c r="J17" s="137"/>
      <c r="K17" s="138"/>
      <c r="L17" s="59"/>
      <c r="M17" t="s">
        <v>22</v>
      </c>
    </row>
    <row r="18" spans="1:13" s="7" customFormat="1" ht="19.5" customHeight="1">
      <c r="A18" s="66">
        <f t="shared" si="1"/>
        <v>45907</v>
      </c>
      <c r="B18" s="69" t="str">
        <f t="shared" si="0"/>
        <v>日</v>
      </c>
      <c r="C18" s="72"/>
      <c r="D18" s="36"/>
      <c r="E18" s="33"/>
      <c r="F18" s="35"/>
      <c r="G18" s="137"/>
      <c r="H18" s="137"/>
      <c r="I18" s="137"/>
      <c r="J18" s="137"/>
      <c r="K18" s="138"/>
      <c r="L18" s="59"/>
      <c r="M18" t="s">
        <v>23</v>
      </c>
    </row>
    <row r="19" spans="1:13" ht="19.5" customHeight="1">
      <c r="A19" s="66">
        <f t="shared" si="1"/>
        <v>45908</v>
      </c>
      <c r="B19" s="69" t="str">
        <f t="shared" si="0"/>
        <v>月</v>
      </c>
      <c r="C19" s="71"/>
      <c r="D19" s="32"/>
      <c r="E19" s="33"/>
      <c r="F19" s="35"/>
      <c r="G19" s="137"/>
      <c r="H19" s="137"/>
      <c r="I19" s="137"/>
      <c r="J19" s="137"/>
      <c r="K19" s="138"/>
    </row>
    <row r="20" spans="1:13" ht="19.5" customHeight="1">
      <c r="A20" s="66">
        <f t="shared" si="1"/>
        <v>45909</v>
      </c>
      <c r="B20" s="69" t="str">
        <f t="shared" si="0"/>
        <v>火</v>
      </c>
      <c r="C20" s="71"/>
      <c r="D20" s="32"/>
      <c r="E20" s="33"/>
      <c r="F20" s="35"/>
      <c r="G20" s="137"/>
      <c r="H20" s="137"/>
      <c r="I20" s="137"/>
      <c r="J20" s="137"/>
      <c r="K20" s="138"/>
    </row>
    <row r="21" spans="1:13" ht="19.5" customHeight="1">
      <c r="A21" s="66">
        <f t="shared" si="1"/>
        <v>45910</v>
      </c>
      <c r="B21" s="69" t="str">
        <f t="shared" si="0"/>
        <v>水</v>
      </c>
      <c r="C21" s="71"/>
      <c r="D21" s="32"/>
      <c r="E21" s="33"/>
      <c r="F21" s="34"/>
      <c r="G21" s="137"/>
      <c r="H21" s="137"/>
      <c r="I21" s="137"/>
      <c r="J21" s="137"/>
      <c r="K21" s="138"/>
    </row>
    <row r="22" spans="1:13" ht="19.5" customHeight="1">
      <c r="A22" s="66">
        <f t="shared" si="1"/>
        <v>45911</v>
      </c>
      <c r="B22" s="69" t="str">
        <f t="shared" si="0"/>
        <v>木</v>
      </c>
      <c r="C22" s="71"/>
      <c r="D22" s="32"/>
      <c r="E22" s="33"/>
      <c r="F22" s="35"/>
      <c r="G22" s="137"/>
      <c r="H22" s="137"/>
      <c r="I22" s="137"/>
      <c r="J22" s="137"/>
      <c r="K22" s="138"/>
    </row>
    <row r="23" spans="1:13" ht="19.5" customHeight="1">
      <c r="A23" s="66">
        <f t="shared" si="1"/>
        <v>45912</v>
      </c>
      <c r="B23" s="69" t="str">
        <f t="shared" si="0"/>
        <v>金</v>
      </c>
      <c r="C23" s="71"/>
      <c r="D23" s="32"/>
      <c r="E23" s="33"/>
      <c r="F23" s="35"/>
      <c r="G23" s="137"/>
      <c r="H23" s="137"/>
      <c r="I23" s="137"/>
      <c r="J23" s="137"/>
      <c r="K23" s="138"/>
    </row>
    <row r="24" spans="1:13" s="7" customFormat="1" ht="19.5" customHeight="1">
      <c r="A24" s="66">
        <f t="shared" si="1"/>
        <v>45913</v>
      </c>
      <c r="B24" s="69" t="str">
        <f t="shared" si="0"/>
        <v>土</v>
      </c>
      <c r="C24" s="72"/>
      <c r="D24" s="36"/>
      <c r="E24" s="33"/>
      <c r="F24" s="35"/>
      <c r="G24" s="137"/>
      <c r="H24" s="137"/>
      <c r="I24" s="137"/>
      <c r="J24" s="137"/>
      <c r="K24" s="138"/>
      <c r="L24" s="59"/>
      <c r="M24"/>
    </row>
    <row r="25" spans="1:13" s="7" customFormat="1" ht="19.5" customHeight="1">
      <c r="A25" s="66">
        <f t="shared" si="1"/>
        <v>45914</v>
      </c>
      <c r="B25" s="69" t="str">
        <f t="shared" si="0"/>
        <v>日</v>
      </c>
      <c r="C25" s="72"/>
      <c r="D25" s="36"/>
      <c r="E25" s="33"/>
      <c r="F25" s="35"/>
      <c r="G25" s="137"/>
      <c r="H25" s="137"/>
      <c r="I25" s="137"/>
      <c r="J25" s="137"/>
      <c r="K25" s="138"/>
      <c r="L25" s="59"/>
      <c r="M25"/>
    </row>
    <row r="26" spans="1:13" ht="19.5" customHeight="1">
      <c r="A26" s="66">
        <f t="shared" si="1"/>
        <v>45915</v>
      </c>
      <c r="B26" s="69" t="s">
        <v>43</v>
      </c>
      <c r="C26" s="71"/>
      <c r="D26" s="32"/>
      <c r="E26" s="33"/>
      <c r="F26" s="35"/>
      <c r="G26" s="137"/>
      <c r="H26" s="137"/>
      <c r="I26" s="137"/>
      <c r="J26" s="137"/>
      <c r="K26" s="138"/>
    </row>
    <row r="27" spans="1:13" ht="19.5" customHeight="1">
      <c r="A27" s="66">
        <f t="shared" si="1"/>
        <v>45916</v>
      </c>
      <c r="B27" s="69" t="str">
        <f t="shared" ref="B27:B32" si="2">TEXT(A27,"aaa")</f>
        <v>火</v>
      </c>
      <c r="C27" s="71"/>
      <c r="D27" s="32"/>
      <c r="E27" s="33"/>
      <c r="F27" s="35"/>
      <c r="G27" s="137"/>
      <c r="H27" s="137"/>
      <c r="I27" s="137"/>
      <c r="J27" s="137"/>
      <c r="K27" s="138"/>
    </row>
    <row r="28" spans="1:13" ht="19.5" customHeight="1">
      <c r="A28" s="66">
        <f t="shared" si="1"/>
        <v>45917</v>
      </c>
      <c r="B28" s="69" t="str">
        <f t="shared" si="2"/>
        <v>水</v>
      </c>
      <c r="C28" s="95"/>
      <c r="D28" s="96"/>
      <c r="E28" s="93"/>
      <c r="F28" s="94"/>
      <c r="G28" s="230"/>
      <c r="H28" s="230"/>
      <c r="I28" s="230"/>
      <c r="J28" s="230"/>
      <c r="K28" s="231"/>
    </row>
    <row r="29" spans="1:13" ht="19.5" customHeight="1">
      <c r="A29" s="66">
        <f t="shared" si="1"/>
        <v>45918</v>
      </c>
      <c r="B29" s="69" t="str">
        <f t="shared" si="2"/>
        <v>木</v>
      </c>
      <c r="C29" s="95"/>
      <c r="D29" s="96"/>
      <c r="E29" s="93"/>
      <c r="F29" s="94"/>
      <c r="G29" s="230"/>
      <c r="H29" s="230"/>
      <c r="I29" s="230"/>
      <c r="J29" s="230"/>
      <c r="K29" s="231"/>
    </row>
    <row r="30" spans="1:13" ht="19.5" customHeight="1">
      <c r="A30" s="66">
        <f t="shared" si="1"/>
        <v>45919</v>
      </c>
      <c r="B30" s="69" t="str">
        <f t="shared" si="2"/>
        <v>金</v>
      </c>
      <c r="C30" s="95"/>
      <c r="D30" s="96"/>
      <c r="E30" s="93"/>
      <c r="F30" s="94"/>
      <c r="G30" s="230"/>
      <c r="H30" s="230"/>
      <c r="I30" s="230"/>
      <c r="J30" s="230"/>
      <c r="K30" s="231"/>
    </row>
    <row r="31" spans="1:13" ht="19.5" customHeight="1">
      <c r="A31" s="66">
        <f t="shared" si="1"/>
        <v>45920</v>
      </c>
      <c r="B31" s="69" t="str">
        <f t="shared" si="2"/>
        <v>土</v>
      </c>
      <c r="C31" s="95"/>
      <c r="D31" s="96"/>
      <c r="E31" s="93"/>
      <c r="F31" s="94"/>
      <c r="G31" s="230"/>
      <c r="H31" s="230"/>
      <c r="I31" s="230"/>
      <c r="J31" s="230"/>
      <c r="K31" s="231"/>
    </row>
    <row r="32" spans="1:13" ht="19.5" customHeight="1">
      <c r="A32" s="66">
        <f t="shared" si="1"/>
        <v>45921</v>
      </c>
      <c r="B32" s="69" t="str">
        <f t="shared" si="2"/>
        <v>日</v>
      </c>
      <c r="C32" s="95"/>
      <c r="D32" s="96"/>
      <c r="E32" s="93"/>
      <c r="F32" s="94"/>
      <c r="G32" s="230"/>
      <c r="H32" s="230"/>
      <c r="I32" s="230"/>
      <c r="J32" s="230"/>
      <c r="K32" s="231"/>
    </row>
    <row r="33" spans="1:13" ht="19.5" customHeight="1">
      <c r="A33" s="66">
        <f t="shared" si="1"/>
        <v>45922</v>
      </c>
      <c r="B33" s="69" t="str">
        <f t="shared" si="0"/>
        <v>月</v>
      </c>
      <c r="C33" s="95"/>
      <c r="D33" s="96"/>
      <c r="E33" s="93"/>
      <c r="F33" s="94"/>
      <c r="G33" s="230"/>
      <c r="H33" s="230"/>
      <c r="I33" s="230"/>
      <c r="J33" s="230"/>
      <c r="K33" s="231"/>
    </row>
    <row r="34" spans="1:13" ht="19.5" customHeight="1">
      <c r="A34" s="66">
        <f t="shared" si="1"/>
        <v>45923</v>
      </c>
      <c r="B34" s="69" t="s">
        <v>40</v>
      </c>
      <c r="C34" s="95"/>
      <c r="D34" s="96"/>
      <c r="E34" s="93"/>
      <c r="F34" s="94"/>
      <c r="G34" s="230"/>
      <c r="H34" s="230"/>
      <c r="I34" s="230"/>
      <c r="J34" s="230"/>
      <c r="K34" s="231"/>
    </row>
    <row r="35" spans="1:13" ht="19.5" customHeight="1">
      <c r="A35" s="66">
        <f t="shared" si="1"/>
        <v>45924</v>
      </c>
      <c r="B35" s="69" t="str">
        <f t="shared" si="0"/>
        <v>水</v>
      </c>
      <c r="C35" s="95"/>
      <c r="D35" s="96"/>
      <c r="E35" s="93"/>
      <c r="F35" s="94"/>
      <c r="G35" s="230"/>
      <c r="H35" s="230"/>
      <c r="I35" s="230"/>
      <c r="J35" s="230"/>
      <c r="K35" s="231"/>
    </row>
    <row r="36" spans="1:13" ht="19.5" customHeight="1">
      <c r="A36" s="66">
        <f t="shared" si="1"/>
        <v>45925</v>
      </c>
      <c r="B36" s="69" t="str">
        <f t="shared" si="0"/>
        <v>木</v>
      </c>
      <c r="C36" s="95"/>
      <c r="D36" s="96"/>
      <c r="E36" s="93"/>
      <c r="F36" s="94"/>
      <c r="G36" s="230"/>
      <c r="H36" s="230"/>
      <c r="I36" s="230"/>
      <c r="J36" s="230"/>
      <c r="K36" s="231"/>
    </row>
    <row r="37" spans="1:13" ht="19.5" customHeight="1">
      <c r="A37" s="66">
        <f t="shared" si="1"/>
        <v>45926</v>
      </c>
      <c r="B37" s="69" t="str">
        <f t="shared" si="0"/>
        <v>金</v>
      </c>
      <c r="C37" s="95"/>
      <c r="D37" s="96"/>
      <c r="E37" s="93"/>
      <c r="F37" s="94"/>
      <c r="G37" s="230"/>
      <c r="H37" s="230"/>
      <c r="I37" s="230"/>
      <c r="J37" s="230"/>
      <c r="K37" s="231"/>
    </row>
    <row r="38" spans="1:13" s="7" customFormat="1" ht="19.5" customHeight="1">
      <c r="A38" s="66">
        <f t="shared" si="1"/>
        <v>45927</v>
      </c>
      <c r="B38" s="69" t="str">
        <f t="shared" si="0"/>
        <v>土</v>
      </c>
      <c r="C38" s="91"/>
      <c r="D38" s="92"/>
      <c r="E38" s="93"/>
      <c r="F38" s="94"/>
      <c r="G38" s="230"/>
      <c r="H38" s="230"/>
      <c r="I38" s="230"/>
      <c r="J38" s="230"/>
      <c r="K38" s="231"/>
      <c r="L38" s="59"/>
      <c r="M38"/>
    </row>
    <row r="39" spans="1:13" s="7" customFormat="1" ht="19.5" customHeight="1">
      <c r="A39" s="66">
        <f t="shared" si="1"/>
        <v>45928</v>
      </c>
      <c r="B39" s="69" t="str">
        <f t="shared" si="0"/>
        <v>日</v>
      </c>
      <c r="C39" s="72"/>
      <c r="D39" s="36"/>
      <c r="E39" s="33"/>
      <c r="F39" s="35"/>
      <c r="G39" s="137"/>
      <c r="H39" s="137"/>
      <c r="I39" s="137"/>
      <c r="J39" s="137"/>
      <c r="K39" s="138"/>
      <c r="L39" s="59"/>
      <c r="M39"/>
    </row>
    <row r="40" spans="1:13" ht="19.5" customHeight="1">
      <c r="A40" s="66">
        <f t="shared" si="1"/>
        <v>45929</v>
      </c>
      <c r="B40" s="69" t="str">
        <f t="shared" si="0"/>
        <v>月</v>
      </c>
      <c r="C40" s="71"/>
      <c r="D40" s="32"/>
      <c r="E40" s="33"/>
      <c r="F40" s="35"/>
      <c r="G40" s="137"/>
      <c r="H40" s="137"/>
      <c r="I40" s="137"/>
      <c r="J40" s="137"/>
      <c r="K40" s="138"/>
    </row>
    <row r="41" spans="1:13" ht="19.5" customHeight="1" thickBot="1">
      <c r="A41" s="66">
        <f t="shared" si="1"/>
        <v>45930</v>
      </c>
      <c r="B41" s="70" t="str">
        <f t="shared" si="0"/>
        <v>火</v>
      </c>
      <c r="C41" s="74"/>
      <c r="D41" s="37"/>
      <c r="E41" s="38"/>
      <c r="F41" s="39"/>
      <c r="G41" s="159"/>
      <c r="H41" s="159"/>
      <c r="I41" s="159"/>
      <c r="J41" s="159"/>
      <c r="K41" s="160"/>
    </row>
    <row r="42" spans="1:13" ht="15" customHeight="1" thickBot="1">
      <c r="A42" s="149" t="s">
        <v>29</v>
      </c>
      <c r="B42" s="150"/>
      <c r="C42" s="46"/>
      <c r="D42" s="50"/>
      <c r="E42" s="53">
        <f>SUM(E12:E41)</f>
        <v>0</v>
      </c>
      <c r="F42" s="2"/>
      <c r="G42" s="2"/>
      <c r="H42" s="2"/>
      <c r="I42" s="2"/>
      <c r="J42" s="2"/>
      <c r="K42" s="2"/>
    </row>
    <row r="43" spans="1:13" ht="18" customHeight="1" thickBot="1">
      <c r="A43" s="151"/>
      <c r="B43" s="152"/>
      <c r="C43" s="47">
        <f>A2</f>
        <v>45901</v>
      </c>
      <c r="D43" s="48" t="s">
        <v>24</v>
      </c>
      <c r="E43" s="49">
        <f>7.5*20</f>
        <v>150</v>
      </c>
      <c r="F43" s="15"/>
      <c r="G43" s="2"/>
      <c r="H43" s="2"/>
      <c r="I43" s="2"/>
      <c r="J43" s="11"/>
      <c r="K43" s="12" t="s">
        <v>28</v>
      </c>
    </row>
    <row r="44" spans="1:13" ht="18" customHeight="1" thickBot="1">
      <c r="A44" s="153"/>
      <c r="B44" s="154"/>
      <c r="C44" s="104"/>
      <c r="D44" s="105" t="s">
        <v>39</v>
      </c>
      <c r="E44" s="127">
        <f>E42-E43</f>
        <v>-150</v>
      </c>
      <c r="F44" s="14"/>
      <c r="G44" s="2"/>
      <c r="H44" s="2"/>
      <c r="I44" s="2"/>
      <c r="J44" s="11"/>
      <c r="K44" s="143"/>
    </row>
    <row r="45" spans="1:13" ht="18" customHeight="1" thickBot="1">
      <c r="A45" s="44"/>
      <c r="B45" s="9"/>
      <c r="C45" s="20"/>
      <c r="D45" s="19"/>
      <c r="E45" s="13"/>
      <c r="F45" s="14"/>
      <c r="G45" s="2"/>
      <c r="H45" s="2"/>
      <c r="I45" s="2"/>
      <c r="J45" s="10"/>
      <c r="K45" s="144"/>
    </row>
    <row r="46" spans="1:13" ht="18" customHeight="1">
      <c r="A46" s="44"/>
      <c r="B46" s="9"/>
      <c r="C46" s="157" t="s">
        <v>12</v>
      </c>
      <c r="D46" s="139" t="s">
        <v>3</v>
      </c>
      <c r="E46" s="17" t="s">
        <v>9</v>
      </c>
      <c r="F46" s="40" t="s">
        <v>4</v>
      </c>
      <c r="G46" s="2"/>
      <c r="H46" s="2"/>
      <c r="I46" s="2"/>
      <c r="J46" s="2"/>
      <c r="K46" s="144"/>
    </row>
    <row r="47" spans="1:13" ht="18" customHeight="1">
      <c r="A47" s="44"/>
      <c r="B47" s="9"/>
      <c r="C47" s="157"/>
      <c r="D47" s="140"/>
      <c r="E47" s="16" t="s">
        <v>10</v>
      </c>
      <c r="F47" s="41" t="s">
        <v>4</v>
      </c>
      <c r="G47" s="2"/>
      <c r="H47" s="2"/>
      <c r="I47" s="2"/>
      <c r="J47" s="2"/>
      <c r="K47" s="144"/>
      <c r="M47" s="4"/>
    </row>
    <row r="48" spans="1:13" ht="18" customHeight="1" thickBot="1">
      <c r="A48" s="44"/>
      <c r="B48" s="9"/>
      <c r="C48" s="103" t="s">
        <v>12</v>
      </c>
      <c r="D48" s="141" t="s">
        <v>11</v>
      </c>
      <c r="E48" s="142"/>
      <c r="F48" s="42" t="s">
        <v>4</v>
      </c>
      <c r="G48" s="2"/>
      <c r="H48" s="2"/>
      <c r="I48" s="2"/>
      <c r="J48" s="2"/>
      <c r="K48" s="145"/>
      <c r="M48" s="4"/>
    </row>
    <row r="49" spans="1:13" ht="18" customHeight="1" thickBot="1">
      <c r="A49" s="62"/>
      <c r="B49" s="62"/>
      <c r="C49" s="62"/>
      <c r="D49" s="62"/>
      <c r="E49" s="62"/>
      <c r="F49" s="62"/>
      <c r="G49" s="62"/>
      <c r="H49" s="62"/>
      <c r="I49" s="62"/>
      <c r="J49" s="2"/>
      <c r="M49" s="4"/>
    </row>
    <row r="50" spans="1:13" ht="18" customHeight="1" thickTop="1">
      <c r="A50" s="63"/>
      <c r="B50" s="63"/>
      <c r="C50" s="161" t="s">
        <v>30</v>
      </c>
      <c r="D50" s="146" t="s">
        <v>32</v>
      </c>
      <c r="E50" s="147"/>
      <c r="F50" s="148"/>
      <c r="G50" s="120">
        <v>45932</v>
      </c>
      <c r="H50" s="63"/>
      <c r="I50" s="63"/>
      <c r="J50" s="2"/>
      <c r="K50" s="2"/>
      <c r="M50" s="4"/>
    </row>
    <row r="51" spans="1:13" ht="18" customHeight="1" thickBot="1">
      <c r="A51" s="59"/>
      <c r="B51" s="59"/>
      <c r="C51" s="162"/>
      <c r="D51" s="133" t="s">
        <v>31</v>
      </c>
      <c r="E51" s="134"/>
      <c r="F51" s="135"/>
      <c r="G51" s="121">
        <v>45937</v>
      </c>
      <c r="H51" s="59"/>
      <c r="I51" s="59"/>
      <c r="J51" s="2"/>
      <c r="K51" s="2"/>
    </row>
    <row r="52" spans="1:13" ht="14.25" customHeight="1" thickTop="1">
      <c r="A52" s="23"/>
      <c r="B52" s="25"/>
      <c r="C52" s="26"/>
      <c r="D52" s="26"/>
      <c r="E52" s="27"/>
      <c r="F52" s="2"/>
      <c r="G52" s="2"/>
      <c r="H52" s="2"/>
      <c r="I52" s="2"/>
      <c r="J52" s="2"/>
      <c r="K52" s="2"/>
    </row>
    <row r="53" spans="1:13" s="6" customFormat="1" ht="22.5" customHeight="1">
      <c r="A53" s="155" t="s">
        <v>33</v>
      </c>
      <c r="B53" s="156"/>
      <c r="C53" s="156"/>
      <c r="D53" s="156"/>
      <c r="E53" s="156"/>
      <c r="F53" s="156"/>
      <c r="G53" s="156"/>
      <c r="H53" s="156"/>
      <c r="I53" s="156"/>
      <c r="J53" s="156"/>
      <c r="K53" s="156"/>
      <c r="L53" s="61"/>
      <c r="M53"/>
    </row>
    <row r="54" spans="1:13" s="6" customFormat="1" ht="22.5" customHeight="1">
      <c r="A54" s="156"/>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96.75" customHeight="1">
      <c r="A60" s="156"/>
      <c r="B60" s="156"/>
      <c r="C60" s="156"/>
      <c r="D60" s="156"/>
      <c r="E60" s="156"/>
      <c r="F60" s="156"/>
      <c r="G60" s="156"/>
      <c r="H60" s="156"/>
      <c r="I60" s="156"/>
      <c r="J60" s="156"/>
      <c r="K60" s="156"/>
      <c r="L60" s="61"/>
    </row>
    <row r="61" spans="1:13" ht="17.25">
      <c r="M61" s="6"/>
    </row>
  </sheetData>
  <mergeCells count="60">
    <mergeCell ref="A53:K60"/>
    <mergeCell ref="G41:K41"/>
    <mergeCell ref="C46:C47"/>
    <mergeCell ref="D46:D47"/>
    <mergeCell ref="D48:E48"/>
    <mergeCell ref="C50:C51"/>
    <mergeCell ref="D50:F50"/>
    <mergeCell ref="D51:F51"/>
    <mergeCell ref="K44:K48"/>
    <mergeCell ref="A42:B44"/>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71" priority="25">
      <formula>$C$4&lt;&gt;""</formula>
    </cfRule>
  </conditionalFormatting>
  <conditionalFormatting sqref="C5:D5">
    <cfRule type="expression" dxfId="70" priority="24">
      <formula>$C$5&lt;&gt;""</formula>
    </cfRule>
  </conditionalFormatting>
  <conditionalFormatting sqref="G4:I4">
    <cfRule type="expression" dxfId="69" priority="23">
      <formula>$G$4&lt;&gt;""</formula>
    </cfRule>
  </conditionalFormatting>
  <conditionalFormatting sqref="A35:K41 A33:A34 C33:K34 A12:K32">
    <cfRule type="expression" dxfId="68" priority="14">
      <formula>$B12="祝"</formula>
    </cfRule>
    <cfRule type="expression" dxfId="67" priority="15">
      <formula>$B12="土"</formula>
    </cfRule>
    <cfRule type="expression" dxfId="66" priority="16">
      <formula>$B12="日"</formula>
    </cfRule>
  </conditionalFormatting>
  <conditionalFormatting sqref="B34">
    <cfRule type="expression" dxfId="65" priority="9">
      <formula>$B34="祝"</formula>
    </cfRule>
    <cfRule type="expression" dxfId="64" priority="10">
      <formula>$B34="土"</formula>
    </cfRule>
    <cfRule type="expression" dxfId="63" priority="11">
      <formula>$B34="日"</formula>
    </cfRule>
  </conditionalFormatting>
  <conditionalFormatting sqref="G5">
    <cfRule type="expression" dxfId="62" priority="5">
      <formula>$G$5&lt;&gt;""</formula>
    </cfRule>
  </conditionalFormatting>
  <conditionalFormatting sqref="G6">
    <cfRule type="expression" dxfId="61" priority="4">
      <formula>$G$6&lt;&gt;""</formula>
    </cfRule>
  </conditionalFormatting>
  <conditionalFormatting sqref="B33">
    <cfRule type="expression" dxfId="60" priority="1">
      <formula>$B33="祝"</formula>
    </cfRule>
    <cfRule type="expression" dxfId="59" priority="2">
      <formula>$B33="土"</formula>
    </cfRule>
    <cfRule type="expression" dxfId="58" priority="3">
      <formula>$B33="日"</formula>
    </cfRule>
  </conditionalFormatting>
  <dataValidations count="1">
    <dataValidation type="list" allowBlank="1" showInputMessage="1" showErrorMessage="1" sqref="F12:F41" xr:uid="{00000000-0002-0000-05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6" id="{D3C6A75D-1501-4587-866B-12AC903E7CDE}">
            <xm:f>'4月'!#REF!&lt;&gt;""</xm:f>
            <x14:dxf>
              <fill>
                <patternFill patternType="none">
                  <bgColor auto="1"/>
                </patternFill>
              </fill>
            </x14:dxf>
          </x14:cfRule>
          <xm:sqref>G7:I8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1"/>
  <sheetViews>
    <sheetView view="pageBreakPreview" zoomScaleNormal="100" zoomScaleSheetLayoutView="100" workbookViewId="0">
      <selection activeCell="G42" sqref="G42:K42"/>
    </sheetView>
  </sheetViews>
  <sheetFormatPr defaultRowHeight="13.5"/>
  <cols>
    <col min="1" max="1" width="5.75" style="22" customWidth="1"/>
    <col min="2" max="2" width="5.625" style="22" customWidth="1"/>
    <col min="3" max="4" width="16.375" customWidth="1"/>
    <col min="5" max="5" width="12" customWidth="1"/>
    <col min="6" max="6" width="11.125" bestFit="1" customWidth="1"/>
    <col min="7" max="7" width="20.625" customWidth="1"/>
    <col min="8" max="8" width="10.625" customWidth="1"/>
    <col min="9" max="9" width="12.875"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EDATE('4月'!A2,6)</f>
        <v>45931</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9"/>
      <c r="M11" s="44"/>
    </row>
    <row r="12" spans="1:13" ht="19.5" customHeight="1">
      <c r="A12" s="67">
        <f>A2</f>
        <v>45931</v>
      </c>
      <c r="B12" s="68" t="str">
        <f>TEXT(A12,"aaa")</f>
        <v>水</v>
      </c>
      <c r="C12" s="73"/>
      <c r="D12" s="30"/>
      <c r="E12" s="33"/>
      <c r="F12" s="31"/>
      <c r="G12" s="225"/>
      <c r="H12" s="225"/>
      <c r="I12" s="225"/>
      <c r="J12" s="225"/>
      <c r="K12" s="226"/>
      <c r="M12" t="s">
        <v>18</v>
      </c>
    </row>
    <row r="13" spans="1:13" ht="19.5" customHeight="1">
      <c r="A13" s="66">
        <f>A12+1</f>
        <v>45932</v>
      </c>
      <c r="B13" s="69" t="str">
        <f t="shared" ref="B13:B42" si="0">TEXT(A13,"aaa")</f>
        <v>木</v>
      </c>
      <c r="C13" s="71"/>
      <c r="D13" s="32"/>
      <c r="E13" s="33"/>
      <c r="F13" s="34"/>
      <c r="G13" s="137"/>
      <c r="H13" s="137"/>
      <c r="I13" s="137"/>
      <c r="J13" s="137"/>
      <c r="K13" s="138"/>
      <c r="M13" t="s">
        <v>19</v>
      </c>
    </row>
    <row r="14" spans="1:13" ht="19.5" customHeight="1">
      <c r="A14" s="66">
        <f t="shared" ref="A14:A42" si="1">A13+1</f>
        <v>45933</v>
      </c>
      <c r="B14" s="69" t="str">
        <f t="shared" si="0"/>
        <v>金</v>
      </c>
      <c r="C14" s="71"/>
      <c r="D14" s="32"/>
      <c r="E14" s="33"/>
      <c r="F14" s="35"/>
      <c r="G14" s="137"/>
      <c r="H14" s="137"/>
      <c r="I14" s="137"/>
      <c r="J14" s="137"/>
      <c r="K14" s="138"/>
      <c r="M14" t="s">
        <v>35</v>
      </c>
    </row>
    <row r="15" spans="1:13" ht="19.5" customHeight="1">
      <c r="A15" s="66">
        <f t="shared" si="1"/>
        <v>45934</v>
      </c>
      <c r="B15" s="69" t="str">
        <f t="shared" si="0"/>
        <v>土</v>
      </c>
      <c r="C15" s="71"/>
      <c r="D15" s="32"/>
      <c r="E15" s="33"/>
      <c r="F15" s="35"/>
      <c r="G15" s="137"/>
      <c r="H15" s="137"/>
      <c r="I15" s="137"/>
      <c r="J15" s="137"/>
      <c r="K15" s="138"/>
      <c r="M15" t="s">
        <v>20</v>
      </c>
    </row>
    <row r="16" spans="1:13" ht="19.5" customHeight="1">
      <c r="A16" s="66">
        <f t="shared" si="1"/>
        <v>45935</v>
      </c>
      <c r="B16" s="69" t="str">
        <f t="shared" si="0"/>
        <v>日</v>
      </c>
      <c r="C16" s="71"/>
      <c r="D16" s="32"/>
      <c r="E16" s="33"/>
      <c r="F16" s="35"/>
      <c r="G16" s="137"/>
      <c r="H16" s="137"/>
      <c r="I16" s="137"/>
      <c r="J16" s="137"/>
      <c r="K16" s="138"/>
      <c r="M16" t="s">
        <v>21</v>
      </c>
    </row>
    <row r="17" spans="1:13" s="7" customFormat="1" ht="19.5" customHeight="1">
      <c r="A17" s="66">
        <f t="shared" si="1"/>
        <v>45936</v>
      </c>
      <c r="B17" s="69" t="str">
        <f t="shared" si="0"/>
        <v>月</v>
      </c>
      <c r="C17" s="72"/>
      <c r="D17" s="36"/>
      <c r="E17" s="33"/>
      <c r="F17" s="35"/>
      <c r="G17" s="137"/>
      <c r="H17" s="137"/>
      <c r="I17" s="137"/>
      <c r="J17" s="137"/>
      <c r="K17" s="138"/>
      <c r="L17" s="60"/>
      <c r="M17" t="s">
        <v>22</v>
      </c>
    </row>
    <row r="18" spans="1:13" s="7" customFormat="1" ht="19.5" customHeight="1">
      <c r="A18" s="66">
        <f t="shared" si="1"/>
        <v>45937</v>
      </c>
      <c r="B18" s="69" t="str">
        <f t="shared" si="0"/>
        <v>火</v>
      </c>
      <c r="C18" s="72"/>
      <c r="D18" s="36"/>
      <c r="E18" s="33"/>
      <c r="F18" s="35"/>
      <c r="G18" s="137"/>
      <c r="H18" s="137"/>
      <c r="I18" s="137"/>
      <c r="J18" s="137"/>
      <c r="K18" s="138"/>
      <c r="L18" s="60"/>
      <c r="M18" t="s">
        <v>23</v>
      </c>
    </row>
    <row r="19" spans="1:13" ht="19.5" customHeight="1">
      <c r="A19" s="66">
        <f t="shared" si="1"/>
        <v>45938</v>
      </c>
      <c r="B19" s="69" t="str">
        <f t="shared" si="0"/>
        <v>水</v>
      </c>
      <c r="C19" s="71"/>
      <c r="D19" s="32"/>
      <c r="E19" s="33"/>
      <c r="F19" s="35"/>
      <c r="G19" s="137"/>
      <c r="H19" s="137"/>
      <c r="I19" s="137"/>
      <c r="J19" s="137"/>
      <c r="K19" s="138"/>
    </row>
    <row r="20" spans="1:13" ht="19.5" customHeight="1">
      <c r="A20" s="66">
        <f t="shared" si="1"/>
        <v>45939</v>
      </c>
      <c r="B20" s="69" t="str">
        <f t="shared" si="0"/>
        <v>木</v>
      </c>
      <c r="C20" s="71"/>
      <c r="D20" s="32"/>
      <c r="E20" s="33"/>
      <c r="F20" s="35"/>
      <c r="G20" s="137"/>
      <c r="H20" s="137"/>
      <c r="I20" s="137"/>
      <c r="J20" s="137"/>
      <c r="K20" s="138"/>
    </row>
    <row r="21" spans="1:13" ht="19.5" customHeight="1">
      <c r="A21" s="66">
        <f t="shared" si="1"/>
        <v>45940</v>
      </c>
      <c r="B21" s="69" t="str">
        <f t="shared" si="0"/>
        <v>金</v>
      </c>
      <c r="C21" s="71"/>
      <c r="D21" s="32"/>
      <c r="E21" s="33"/>
      <c r="F21" s="34"/>
      <c r="G21" s="137"/>
      <c r="H21" s="137"/>
      <c r="I21" s="137"/>
      <c r="J21" s="137"/>
      <c r="K21" s="138"/>
    </row>
    <row r="22" spans="1:13" ht="19.5" customHeight="1">
      <c r="A22" s="66">
        <f t="shared" si="1"/>
        <v>45941</v>
      </c>
      <c r="B22" s="69" t="str">
        <f t="shared" si="0"/>
        <v>土</v>
      </c>
      <c r="C22" s="71"/>
      <c r="D22" s="32"/>
      <c r="E22" s="33"/>
      <c r="F22" s="35"/>
      <c r="G22" s="137"/>
      <c r="H22" s="137"/>
      <c r="I22" s="137"/>
      <c r="J22" s="137"/>
      <c r="K22" s="138"/>
    </row>
    <row r="23" spans="1:13" ht="19.5" customHeight="1">
      <c r="A23" s="66">
        <f t="shared" si="1"/>
        <v>45942</v>
      </c>
      <c r="B23" s="69" t="str">
        <f t="shared" si="0"/>
        <v>日</v>
      </c>
      <c r="C23" s="71"/>
      <c r="D23" s="32"/>
      <c r="E23" s="33"/>
      <c r="F23" s="35"/>
      <c r="G23" s="137"/>
      <c r="H23" s="137"/>
      <c r="I23" s="137"/>
      <c r="J23" s="137"/>
      <c r="K23" s="138"/>
    </row>
    <row r="24" spans="1:13" s="7" customFormat="1" ht="19.5" customHeight="1">
      <c r="A24" s="66">
        <f t="shared" si="1"/>
        <v>45943</v>
      </c>
      <c r="B24" s="69" t="s">
        <v>43</v>
      </c>
      <c r="C24" s="72"/>
      <c r="D24" s="36"/>
      <c r="E24" s="33"/>
      <c r="F24" s="35"/>
      <c r="G24" s="137"/>
      <c r="H24" s="137"/>
      <c r="I24" s="137"/>
      <c r="J24" s="137"/>
      <c r="K24" s="138"/>
      <c r="L24" s="60"/>
      <c r="M24"/>
    </row>
    <row r="25" spans="1:13" s="7" customFormat="1" ht="19.5" customHeight="1">
      <c r="A25" s="66">
        <f t="shared" si="1"/>
        <v>45944</v>
      </c>
      <c r="B25" s="69" t="str">
        <f t="shared" si="0"/>
        <v>火</v>
      </c>
      <c r="C25" s="72"/>
      <c r="D25" s="36"/>
      <c r="E25" s="33"/>
      <c r="F25" s="35"/>
      <c r="G25" s="137"/>
      <c r="H25" s="137"/>
      <c r="I25" s="137"/>
      <c r="J25" s="137"/>
      <c r="K25" s="138"/>
      <c r="L25" s="60"/>
      <c r="M25"/>
    </row>
    <row r="26" spans="1:13" ht="19.5" customHeight="1">
      <c r="A26" s="66">
        <f t="shared" si="1"/>
        <v>45945</v>
      </c>
      <c r="B26" s="69" t="str">
        <f t="shared" si="0"/>
        <v>水</v>
      </c>
      <c r="C26" s="71"/>
      <c r="D26" s="32"/>
      <c r="E26" s="33"/>
      <c r="F26" s="35"/>
      <c r="G26" s="137"/>
      <c r="H26" s="137"/>
      <c r="I26" s="137"/>
      <c r="J26" s="137"/>
      <c r="K26" s="138"/>
    </row>
    <row r="27" spans="1:13" ht="19.5" customHeight="1">
      <c r="A27" s="66">
        <f t="shared" si="1"/>
        <v>45946</v>
      </c>
      <c r="B27" s="69" t="str">
        <f t="shared" si="0"/>
        <v>木</v>
      </c>
      <c r="C27" s="71"/>
      <c r="D27" s="32"/>
      <c r="E27" s="33"/>
      <c r="F27" s="35"/>
      <c r="G27" s="137"/>
      <c r="H27" s="137"/>
      <c r="I27" s="137"/>
      <c r="J27" s="137"/>
      <c r="K27" s="138"/>
    </row>
    <row r="28" spans="1:13" ht="19.5" customHeight="1">
      <c r="A28" s="66">
        <f t="shared" si="1"/>
        <v>45947</v>
      </c>
      <c r="B28" s="69" t="str">
        <f t="shared" si="0"/>
        <v>金</v>
      </c>
      <c r="C28" s="71"/>
      <c r="D28" s="32"/>
      <c r="E28" s="33"/>
      <c r="F28" s="35"/>
      <c r="G28" s="137"/>
      <c r="H28" s="137"/>
      <c r="I28" s="137"/>
      <c r="J28" s="137"/>
      <c r="K28" s="138"/>
    </row>
    <row r="29" spans="1:13" ht="19.5" customHeight="1">
      <c r="A29" s="66">
        <f t="shared" si="1"/>
        <v>45948</v>
      </c>
      <c r="B29" s="69" t="str">
        <f t="shared" si="0"/>
        <v>土</v>
      </c>
      <c r="C29" s="71"/>
      <c r="D29" s="32"/>
      <c r="E29" s="33"/>
      <c r="F29" s="35"/>
      <c r="G29" s="137"/>
      <c r="H29" s="137"/>
      <c r="I29" s="137"/>
      <c r="J29" s="137"/>
      <c r="K29" s="138"/>
    </row>
    <row r="30" spans="1:13" ht="19.5" customHeight="1">
      <c r="A30" s="66">
        <f t="shared" si="1"/>
        <v>45949</v>
      </c>
      <c r="B30" s="69" t="str">
        <f t="shared" si="0"/>
        <v>日</v>
      </c>
      <c r="C30" s="71"/>
      <c r="D30" s="32"/>
      <c r="E30" s="33"/>
      <c r="F30" s="35"/>
      <c r="G30" s="137"/>
      <c r="H30" s="137"/>
      <c r="I30" s="137"/>
      <c r="J30" s="137"/>
      <c r="K30" s="138"/>
    </row>
    <row r="31" spans="1:13" s="7" customFormat="1" ht="19.5" customHeight="1">
      <c r="A31" s="66">
        <f t="shared" si="1"/>
        <v>45950</v>
      </c>
      <c r="B31" s="69" t="str">
        <f t="shared" si="0"/>
        <v>月</v>
      </c>
      <c r="C31" s="71"/>
      <c r="D31" s="32"/>
      <c r="E31" s="33"/>
      <c r="F31" s="35"/>
      <c r="G31" s="137"/>
      <c r="H31" s="137"/>
      <c r="I31" s="137"/>
      <c r="J31" s="137"/>
      <c r="K31" s="138"/>
      <c r="L31" s="60"/>
      <c r="M31"/>
    </row>
    <row r="32" spans="1:13" s="7" customFormat="1" ht="19.5" customHeight="1">
      <c r="A32" s="66">
        <f t="shared" si="1"/>
        <v>45951</v>
      </c>
      <c r="B32" s="69" t="str">
        <f t="shared" si="0"/>
        <v>火</v>
      </c>
      <c r="C32" s="72"/>
      <c r="D32" s="36"/>
      <c r="E32" s="33"/>
      <c r="F32" s="35"/>
      <c r="G32" s="137"/>
      <c r="H32" s="137"/>
      <c r="I32" s="137"/>
      <c r="J32" s="137"/>
      <c r="K32" s="138"/>
      <c r="L32" s="60"/>
      <c r="M32"/>
    </row>
    <row r="33" spans="1:13" ht="19.5" customHeight="1">
      <c r="A33" s="66">
        <f t="shared" si="1"/>
        <v>45952</v>
      </c>
      <c r="B33" s="69" t="str">
        <f t="shared" ref="B33" si="2">TEXT(A33,"aaa")</f>
        <v>水</v>
      </c>
      <c r="C33" s="72"/>
      <c r="D33" s="36"/>
      <c r="E33" s="33"/>
      <c r="F33" s="35"/>
      <c r="G33" s="137"/>
      <c r="H33" s="137"/>
      <c r="I33" s="137"/>
      <c r="J33" s="137"/>
      <c r="K33" s="138"/>
    </row>
    <row r="34" spans="1:13" ht="19.5" customHeight="1">
      <c r="A34" s="66">
        <f t="shared" si="1"/>
        <v>45953</v>
      </c>
      <c r="B34" s="69" t="str">
        <f t="shared" si="0"/>
        <v>木</v>
      </c>
      <c r="C34" s="71"/>
      <c r="D34" s="32"/>
      <c r="E34" s="33"/>
      <c r="F34" s="35"/>
      <c r="G34" s="137"/>
      <c r="H34" s="137"/>
      <c r="I34" s="137"/>
      <c r="J34" s="137"/>
      <c r="K34" s="138"/>
    </row>
    <row r="35" spans="1:13" ht="19.5" customHeight="1">
      <c r="A35" s="66">
        <f t="shared" si="1"/>
        <v>45954</v>
      </c>
      <c r="B35" s="69" t="str">
        <f t="shared" si="0"/>
        <v>金</v>
      </c>
      <c r="C35" s="71"/>
      <c r="D35" s="32"/>
      <c r="E35" s="33"/>
      <c r="F35" s="35"/>
      <c r="G35" s="137"/>
      <c r="H35" s="137"/>
      <c r="I35" s="137"/>
      <c r="J35" s="137"/>
      <c r="K35" s="138"/>
    </row>
    <row r="36" spans="1:13" ht="19.5" customHeight="1">
      <c r="A36" s="66">
        <f t="shared" si="1"/>
        <v>45955</v>
      </c>
      <c r="B36" s="69" t="str">
        <f t="shared" si="0"/>
        <v>土</v>
      </c>
      <c r="C36" s="71"/>
      <c r="D36" s="32"/>
      <c r="E36" s="33"/>
      <c r="F36" s="35"/>
      <c r="G36" s="137"/>
      <c r="H36" s="137"/>
      <c r="I36" s="137"/>
      <c r="J36" s="137"/>
      <c r="K36" s="138"/>
    </row>
    <row r="37" spans="1:13" ht="19.5" customHeight="1">
      <c r="A37" s="66">
        <f t="shared" si="1"/>
        <v>45956</v>
      </c>
      <c r="B37" s="69" t="str">
        <f t="shared" si="0"/>
        <v>日</v>
      </c>
      <c r="C37" s="71"/>
      <c r="D37" s="32"/>
      <c r="E37" s="33"/>
      <c r="F37" s="35"/>
      <c r="G37" s="137"/>
      <c r="H37" s="137"/>
      <c r="I37" s="137"/>
      <c r="J37" s="137"/>
      <c r="K37" s="138"/>
    </row>
    <row r="38" spans="1:13" s="7" customFormat="1" ht="19.5" customHeight="1">
      <c r="A38" s="66">
        <f t="shared" si="1"/>
        <v>45957</v>
      </c>
      <c r="B38" s="69" t="str">
        <f t="shared" si="0"/>
        <v>月</v>
      </c>
      <c r="C38" s="72"/>
      <c r="D38" s="36"/>
      <c r="E38" s="33"/>
      <c r="F38" s="35"/>
      <c r="G38" s="137"/>
      <c r="H38" s="137"/>
      <c r="I38" s="137"/>
      <c r="J38" s="137"/>
      <c r="K38" s="138"/>
      <c r="L38" s="60"/>
      <c r="M38"/>
    </row>
    <row r="39" spans="1:13" s="7" customFormat="1" ht="19.5" customHeight="1">
      <c r="A39" s="66">
        <f t="shared" si="1"/>
        <v>45958</v>
      </c>
      <c r="B39" s="69" t="str">
        <f t="shared" si="0"/>
        <v>火</v>
      </c>
      <c r="C39" s="72"/>
      <c r="D39" s="36"/>
      <c r="E39" s="33"/>
      <c r="F39" s="35"/>
      <c r="G39" s="137"/>
      <c r="H39" s="137"/>
      <c r="I39" s="137"/>
      <c r="J39" s="137"/>
      <c r="K39" s="138"/>
      <c r="L39" s="60"/>
      <c r="M39"/>
    </row>
    <row r="40" spans="1:13" ht="19.5" customHeight="1">
      <c r="A40" s="66">
        <f t="shared" si="1"/>
        <v>45959</v>
      </c>
      <c r="B40" s="69" t="str">
        <f t="shared" si="0"/>
        <v>水</v>
      </c>
      <c r="C40" s="71"/>
      <c r="D40" s="32"/>
      <c r="E40" s="33"/>
      <c r="F40" s="35"/>
      <c r="G40" s="137"/>
      <c r="H40" s="137"/>
      <c r="I40" s="137"/>
      <c r="J40" s="137"/>
      <c r="K40" s="138"/>
    </row>
    <row r="41" spans="1:13" ht="19.5" customHeight="1">
      <c r="A41" s="66">
        <f t="shared" si="1"/>
        <v>45960</v>
      </c>
      <c r="B41" s="69" t="str">
        <f t="shared" si="0"/>
        <v>木</v>
      </c>
      <c r="C41" s="71"/>
      <c r="D41" s="32"/>
      <c r="E41" s="33"/>
      <c r="F41" s="35"/>
      <c r="G41" s="137"/>
      <c r="H41" s="137"/>
      <c r="I41" s="137"/>
      <c r="J41" s="137"/>
      <c r="K41" s="138"/>
    </row>
    <row r="42" spans="1:13" ht="19.5" customHeight="1" thickBot="1">
      <c r="A42" s="66">
        <f t="shared" si="1"/>
        <v>45961</v>
      </c>
      <c r="B42" s="75" t="str">
        <f t="shared" si="0"/>
        <v>金</v>
      </c>
      <c r="C42" s="79"/>
      <c r="D42" s="76"/>
      <c r="E42" s="77"/>
      <c r="F42" s="78"/>
      <c r="G42" s="223"/>
      <c r="H42" s="223"/>
      <c r="I42" s="223"/>
      <c r="J42" s="223"/>
      <c r="K42" s="224"/>
    </row>
    <row r="43" spans="1:13" ht="15" customHeight="1" thickBot="1">
      <c r="A43" s="149" t="s">
        <v>29</v>
      </c>
      <c r="B43" s="150"/>
      <c r="C43" s="46"/>
      <c r="D43" s="50"/>
      <c r="E43" s="45">
        <f>SUM(E12:E42)</f>
        <v>0</v>
      </c>
      <c r="F43" s="2"/>
      <c r="G43" s="2"/>
      <c r="H43" s="2"/>
      <c r="I43" s="2"/>
      <c r="J43" s="2"/>
      <c r="K43" s="2"/>
    </row>
    <row r="44" spans="1:13" ht="18" customHeight="1" thickBot="1">
      <c r="A44" s="151"/>
      <c r="B44" s="152"/>
      <c r="C44" s="47">
        <f>A2</f>
        <v>45931</v>
      </c>
      <c r="D44" s="48" t="s">
        <v>24</v>
      </c>
      <c r="E44" s="49">
        <f>7.5*22</f>
        <v>165</v>
      </c>
      <c r="F44" s="15"/>
      <c r="G44" s="2"/>
      <c r="H44" s="2"/>
      <c r="I44" s="2"/>
      <c r="J44" s="11"/>
      <c r="K44" s="57" t="s">
        <v>28</v>
      </c>
    </row>
    <row r="45" spans="1:13" ht="18" customHeight="1" thickBot="1">
      <c r="A45" s="153"/>
      <c r="B45" s="154"/>
      <c r="C45" s="104"/>
      <c r="D45" s="105" t="s">
        <v>39</v>
      </c>
      <c r="E45" s="127">
        <f>E43-E44</f>
        <v>-165</v>
      </c>
      <c r="F45" s="14"/>
      <c r="G45" s="2"/>
      <c r="H45" s="2"/>
      <c r="I45" s="2"/>
      <c r="J45" s="11"/>
      <c r="K45" s="143"/>
    </row>
    <row r="46" spans="1:13" ht="18" customHeight="1" thickBot="1">
      <c r="A46" s="44"/>
      <c r="B46" s="9"/>
      <c r="C46" s="20"/>
      <c r="D46" s="19"/>
      <c r="E46" s="13"/>
      <c r="F46" s="14"/>
      <c r="G46" s="2"/>
      <c r="H46" s="2"/>
      <c r="I46" s="2"/>
      <c r="J46" s="10"/>
      <c r="K46" s="144"/>
    </row>
    <row r="47" spans="1:13" ht="18" customHeight="1">
      <c r="A47" s="44"/>
      <c r="B47" s="9"/>
      <c r="C47" s="157" t="s">
        <v>12</v>
      </c>
      <c r="D47" s="139" t="s">
        <v>3</v>
      </c>
      <c r="E47" s="17" t="s">
        <v>9</v>
      </c>
      <c r="F47" s="40" t="s">
        <v>4</v>
      </c>
      <c r="G47" s="2"/>
      <c r="H47" s="2"/>
      <c r="I47" s="2"/>
      <c r="J47" s="2"/>
      <c r="K47" s="144"/>
    </row>
    <row r="48" spans="1:13" ht="18" customHeight="1">
      <c r="A48" s="44"/>
      <c r="B48" s="9"/>
      <c r="C48" s="157"/>
      <c r="D48" s="140"/>
      <c r="E48" s="16" t="s">
        <v>10</v>
      </c>
      <c r="F48" s="41" t="s">
        <v>4</v>
      </c>
      <c r="G48" s="2"/>
      <c r="H48" s="2"/>
      <c r="I48" s="2"/>
      <c r="J48" s="2"/>
      <c r="K48" s="144"/>
      <c r="M48" s="4"/>
    </row>
    <row r="49" spans="1:13" ht="18" customHeight="1" thickBot="1">
      <c r="A49" s="44"/>
      <c r="B49" s="9"/>
      <c r="C49" s="103" t="s">
        <v>12</v>
      </c>
      <c r="D49" s="141" t="s">
        <v>11</v>
      </c>
      <c r="E49" s="142"/>
      <c r="F49" s="42" t="s">
        <v>4</v>
      </c>
      <c r="G49" s="2"/>
      <c r="H49" s="2"/>
      <c r="I49" s="2"/>
      <c r="J49" s="2"/>
      <c r="K49" s="145"/>
      <c r="M49" s="4"/>
    </row>
    <row r="50" spans="1:13" ht="18" customHeight="1" thickBot="1">
      <c r="A50" s="62"/>
      <c r="B50" s="62"/>
      <c r="C50" s="62"/>
      <c r="D50" s="62"/>
      <c r="E50" s="62"/>
      <c r="F50" s="62"/>
      <c r="G50" s="62"/>
      <c r="H50" s="62"/>
      <c r="I50" s="62"/>
      <c r="J50" s="2"/>
      <c r="M50" s="4"/>
    </row>
    <row r="51" spans="1:13" ht="18" customHeight="1" thickTop="1">
      <c r="A51" s="44"/>
      <c r="B51" s="9"/>
      <c r="C51" s="161" t="s">
        <v>30</v>
      </c>
      <c r="D51" s="146" t="s">
        <v>32</v>
      </c>
      <c r="E51" s="147"/>
      <c r="F51" s="148"/>
      <c r="G51" s="120">
        <v>45966</v>
      </c>
      <c r="H51" s="56"/>
      <c r="I51" s="56"/>
      <c r="J51" s="56"/>
      <c r="K51" s="56"/>
    </row>
    <row r="52" spans="1:13" ht="18" customHeight="1" thickBot="1">
      <c r="A52" s="44"/>
      <c r="B52" s="9"/>
      <c r="C52" s="162"/>
      <c r="D52" s="133" t="s">
        <v>31</v>
      </c>
      <c r="E52" s="134"/>
      <c r="F52" s="135"/>
      <c r="G52" s="121">
        <v>45971</v>
      </c>
      <c r="H52" s="56"/>
      <c r="I52" s="56"/>
      <c r="J52" s="56"/>
      <c r="K52" s="56"/>
    </row>
    <row r="53" spans="1:13" ht="15" customHeight="1" thickTop="1">
      <c r="A53" s="23"/>
      <c r="B53" s="25"/>
      <c r="C53" s="26"/>
      <c r="D53" s="26"/>
      <c r="E53" s="27"/>
      <c r="F53" s="2"/>
      <c r="G53" s="56"/>
      <c r="H53" s="56"/>
      <c r="I53" s="56"/>
      <c r="J53" s="56"/>
      <c r="K53" s="56"/>
    </row>
    <row r="54" spans="1:13" s="6" customFormat="1" ht="22.5" customHeight="1">
      <c r="A54" s="155" t="s">
        <v>33</v>
      </c>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22.5" customHeight="1">
      <c r="A60" s="156"/>
      <c r="B60" s="156"/>
      <c r="C60" s="156"/>
      <c r="D60" s="156"/>
      <c r="E60" s="156"/>
      <c r="F60" s="156"/>
      <c r="G60" s="156"/>
      <c r="H60" s="156"/>
      <c r="I60" s="156"/>
      <c r="J60" s="156"/>
      <c r="K60" s="156"/>
      <c r="L60" s="61"/>
    </row>
    <row r="61" spans="1:13" s="6" customFormat="1" ht="96.75" customHeight="1">
      <c r="A61" s="156"/>
      <c r="B61" s="156"/>
      <c r="C61" s="156"/>
      <c r="D61" s="156"/>
      <c r="E61" s="156"/>
      <c r="F61" s="156"/>
      <c r="G61" s="156"/>
      <c r="H61" s="156"/>
      <c r="I61" s="156"/>
      <c r="J61" s="156"/>
      <c r="K61" s="156"/>
      <c r="L61" s="61"/>
    </row>
  </sheetData>
  <mergeCells count="61">
    <mergeCell ref="D51:F51"/>
    <mergeCell ref="D52:F52"/>
    <mergeCell ref="A54:K61"/>
    <mergeCell ref="G41:K41"/>
    <mergeCell ref="G42:K42"/>
    <mergeCell ref="C47:C48"/>
    <mergeCell ref="D47:D48"/>
    <mergeCell ref="D49:E49"/>
    <mergeCell ref="C51:C52"/>
    <mergeCell ref="K45:K49"/>
    <mergeCell ref="A43:B45"/>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56" priority="12">
      <formula>$C$4&lt;&gt;""</formula>
    </cfRule>
  </conditionalFormatting>
  <conditionalFormatting sqref="C5:D5">
    <cfRule type="expression" dxfId="55" priority="11">
      <formula>$C$5&lt;&gt;""</formula>
    </cfRule>
  </conditionalFormatting>
  <conditionalFormatting sqref="G4:I4">
    <cfRule type="expression" dxfId="54" priority="10">
      <formula>$G$4&lt;&gt;""</formula>
    </cfRule>
  </conditionalFormatting>
  <conditionalFormatting sqref="A12:K42">
    <cfRule type="expression" dxfId="53" priority="13">
      <formula>$B12="祝"</formula>
    </cfRule>
    <cfRule type="expression" dxfId="52" priority="14">
      <formula>$B12="土"</formula>
    </cfRule>
    <cfRule type="expression" dxfId="51" priority="15">
      <formula>$B12="日"</formula>
    </cfRule>
  </conditionalFormatting>
  <conditionalFormatting sqref="G5">
    <cfRule type="expression" dxfId="50" priority="2">
      <formula>$G$5&lt;&gt;""</formula>
    </cfRule>
  </conditionalFormatting>
  <conditionalFormatting sqref="G6">
    <cfRule type="expression" dxfId="49" priority="1">
      <formula>$G$6&lt;&gt;""</formula>
    </cfRule>
  </conditionalFormatting>
  <dataValidations count="1">
    <dataValidation type="list" allowBlank="1" showInputMessage="1" showErrorMessage="1" sqref="F12:F42" xr:uid="{00000000-0002-0000-06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4" id="{F23BD628-5D31-4A9F-8A7B-31ED77233793}">
            <xm:f>'4月'!#REF!&lt;&gt;""</xm:f>
            <x14:dxf>
              <fill>
                <patternFill patternType="none">
                  <bgColor auto="1"/>
                </patternFill>
              </fill>
            </x14:dxf>
          </x14:cfRule>
          <xm:sqref>G7:I8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61"/>
  <sheetViews>
    <sheetView view="pageBreakPreview" zoomScaleNormal="100" zoomScaleSheetLayoutView="100" workbookViewId="0">
      <selection activeCell="H44" sqref="H44"/>
    </sheetView>
  </sheetViews>
  <sheetFormatPr defaultRowHeight="13.5"/>
  <cols>
    <col min="1" max="1" width="5.75" style="22" customWidth="1"/>
    <col min="2" max="2" width="5.625" style="22" customWidth="1"/>
    <col min="3" max="4" width="16.375" customWidth="1"/>
    <col min="5" max="5" width="12" customWidth="1"/>
    <col min="6" max="6" width="12.375" customWidth="1"/>
    <col min="7" max="7" width="20.625" customWidth="1"/>
    <col min="8" max="8" width="10.625" customWidth="1"/>
    <col min="9" max="9" width="12.5"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EDATE('4月'!A2,7)</f>
        <v>45962</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9"/>
      <c r="M11" s="44"/>
    </row>
    <row r="12" spans="1:13" ht="19.5" customHeight="1">
      <c r="A12" s="67">
        <f>A2</f>
        <v>45962</v>
      </c>
      <c r="B12" s="68" t="str">
        <f>TEXT(A12,"aaa")</f>
        <v>土</v>
      </c>
      <c r="C12" s="73"/>
      <c r="D12" s="30"/>
      <c r="E12" s="33"/>
      <c r="F12" s="31"/>
      <c r="G12" s="225"/>
      <c r="H12" s="225"/>
      <c r="I12" s="225"/>
      <c r="J12" s="225"/>
      <c r="K12" s="226"/>
      <c r="M12" t="s">
        <v>18</v>
      </c>
    </row>
    <row r="13" spans="1:13" ht="19.5" customHeight="1">
      <c r="A13" s="66">
        <f>A12+1</f>
        <v>45963</v>
      </c>
      <c r="B13" s="69" t="str">
        <f t="shared" ref="B13:B41" si="0">TEXT(A13,"aaa")</f>
        <v>日</v>
      </c>
      <c r="C13" s="71"/>
      <c r="D13" s="32"/>
      <c r="E13" s="33"/>
      <c r="F13" s="34"/>
      <c r="G13" s="137"/>
      <c r="H13" s="137"/>
      <c r="I13" s="137"/>
      <c r="J13" s="137"/>
      <c r="K13" s="138"/>
      <c r="M13" t="s">
        <v>19</v>
      </c>
    </row>
    <row r="14" spans="1:13" ht="19.5" customHeight="1">
      <c r="A14" s="66">
        <f t="shared" ref="A14:A41" si="1">A13+1</f>
        <v>45964</v>
      </c>
      <c r="B14" s="69" t="s">
        <v>40</v>
      </c>
      <c r="C14" s="71"/>
      <c r="D14" s="32"/>
      <c r="E14" s="33"/>
      <c r="F14" s="35"/>
      <c r="G14" s="137"/>
      <c r="H14" s="137"/>
      <c r="I14" s="137"/>
      <c r="J14" s="137"/>
      <c r="K14" s="138"/>
      <c r="M14" t="s">
        <v>35</v>
      </c>
    </row>
    <row r="15" spans="1:13" ht="19.5" customHeight="1">
      <c r="A15" s="66">
        <f t="shared" si="1"/>
        <v>45965</v>
      </c>
      <c r="B15" s="69" t="str">
        <f t="shared" si="0"/>
        <v>火</v>
      </c>
      <c r="C15" s="71"/>
      <c r="D15" s="32"/>
      <c r="E15" s="33"/>
      <c r="F15" s="35"/>
      <c r="G15" s="137"/>
      <c r="H15" s="137"/>
      <c r="I15" s="137"/>
      <c r="J15" s="137"/>
      <c r="K15" s="138"/>
      <c r="M15" t="s">
        <v>20</v>
      </c>
    </row>
    <row r="16" spans="1:13" ht="19.5" customHeight="1">
      <c r="A16" s="66">
        <f t="shared" si="1"/>
        <v>45966</v>
      </c>
      <c r="B16" s="69" t="str">
        <f t="shared" si="0"/>
        <v>水</v>
      </c>
      <c r="C16" s="71"/>
      <c r="D16" s="32"/>
      <c r="E16" s="33"/>
      <c r="F16" s="35"/>
      <c r="G16" s="137"/>
      <c r="H16" s="137"/>
      <c r="I16" s="137"/>
      <c r="J16" s="137"/>
      <c r="K16" s="138"/>
      <c r="M16" t="s">
        <v>21</v>
      </c>
    </row>
    <row r="17" spans="1:13" s="7" customFormat="1" ht="19.5" customHeight="1">
      <c r="A17" s="66">
        <f t="shared" si="1"/>
        <v>45967</v>
      </c>
      <c r="B17" s="69" t="str">
        <f t="shared" si="0"/>
        <v>木</v>
      </c>
      <c r="C17" s="72"/>
      <c r="D17" s="36"/>
      <c r="E17" s="33"/>
      <c r="F17" s="35"/>
      <c r="G17" s="137"/>
      <c r="H17" s="137"/>
      <c r="I17" s="137"/>
      <c r="J17" s="137"/>
      <c r="K17" s="138"/>
      <c r="L17" s="59"/>
      <c r="M17" t="s">
        <v>22</v>
      </c>
    </row>
    <row r="18" spans="1:13" s="7" customFormat="1" ht="19.5" customHeight="1">
      <c r="A18" s="66">
        <f t="shared" si="1"/>
        <v>45968</v>
      </c>
      <c r="B18" s="69" t="str">
        <f t="shared" si="0"/>
        <v>金</v>
      </c>
      <c r="C18" s="72"/>
      <c r="D18" s="36"/>
      <c r="E18" s="33"/>
      <c r="F18" s="35"/>
      <c r="G18" s="137"/>
      <c r="H18" s="137"/>
      <c r="I18" s="137"/>
      <c r="J18" s="137"/>
      <c r="K18" s="138"/>
      <c r="L18" s="59"/>
      <c r="M18" t="s">
        <v>23</v>
      </c>
    </row>
    <row r="19" spans="1:13" ht="19.5" customHeight="1">
      <c r="A19" s="66">
        <f t="shared" si="1"/>
        <v>45969</v>
      </c>
      <c r="B19" s="69" t="str">
        <f t="shared" si="0"/>
        <v>土</v>
      </c>
      <c r="C19" s="71"/>
      <c r="D19" s="32"/>
      <c r="E19" s="33"/>
      <c r="F19" s="35"/>
      <c r="G19" s="137"/>
      <c r="H19" s="137"/>
      <c r="I19" s="137"/>
      <c r="J19" s="137"/>
      <c r="K19" s="138"/>
    </row>
    <row r="20" spans="1:13" ht="19.5" customHeight="1">
      <c r="A20" s="66">
        <f t="shared" si="1"/>
        <v>45970</v>
      </c>
      <c r="B20" s="69" t="str">
        <f t="shared" si="0"/>
        <v>日</v>
      </c>
      <c r="C20" s="71"/>
      <c r="D20" s="32"/>
      <c r="E20" s="33"/>
      <c r="F20" s="35"/>
      <c r="G20" s="137"/>
      <c r="H20" s="137"/>
      <c r="I20" s="137"/>
      <c r="J20" s="137"/>
      <c r="K20" s="138"/>
    </row>
    <row r="21" spans="1:13" ht="19.5" customHeight="1">
      <c r="A21" s="66">
        <f t="shared" si="1"/>
        <v>45971</v>
      </c>
      <c r="B21" s="69" t="str">
        <f t="shared" si="0"/>
        <v>月</v>
      </c>
      <c r="C21" s="71"/>
      <c r="D21" s="32"/>
      <c r="E21" s="33"/>
      <c r="F21" s="34"/>
      <c r="G21" s="137"/>
      <c r="H21" s="137"/>
      <c r="I21" s="137"/>
      <c r="J21" s="137"/>
      <c r="K21" s="138"/>
    </row>
    <row r="22" spans="1:13" ht="19.5" customHeight="1">
      <c r="A22" s="66">
        <f t="shared" si="1"/>
        <v>45972</v>
      </c>
      <c r="B22" s="69" t="str">
        <f t="shared" si="0"/>
        <v>火</v>
      </c>
      <c r="C22" s="71"/>
      <c r="D22" s="32"/>
      <c r="E22" s="33"/>
      <c r="F22" s="35"/>
      <c r="G22" s="137"/>
      <c r="H22" s="137"/>
      <c r="I22" s="137"/>
      <c r="J22" s="137"/>
      <c r="K22" s="138"/>
    </row>
    <row r="23" spans="1:13" ht="19.5" customHeight="1">
      <c r="A23" s="66">
        <f t="shared" si="1"/>
        <v>45973</v>
      </c>
      <c r="B23" s="69" t="str">
        <f t="shared" si="0"/>
        <v>水</v>
      </c>
      <c r="C23" s="71"/>
      <c r="D23" s="32"/>
      <c r="E23" s="33"/>
      <c r="F23" s="35"/>
      <c r="G23" s="137"/>
      <c r="H23" s="137"/>
      <c r="I23" s="137"/>
      <c r="J23" s="137"/>
      <c r="K23" s="138"/>
    </row>
    <row r="24" spans="1:13" s="7" customFormat="1" ht="19.5" customHeight="1">
      <c r="A24" s="66">
        <f t="shared" si="1"/>
        <v>45974</v>
      </c>
      <c r="B24" s="69" t="str">
        <f t="shared" si="0"/>
        <v>木</v>
      </c>
      <c r="C24" s="72"/>
      <c r="D24" s="36"/>
      <c r="E24" s="33"/>
      <c r="F24" s="35"/>
      <c r="G24" s="137"/>
      <c r="H24" s="137"/>
      <c r="I24" s="137"/>
      <c r="J24" s="137"/>
      <c r="K24" s="138"/>
      <c r="L24" s="59"/>
      <c r="M24"/>
    </row>
    <row r="25" spans="1:13" s="7" customFormat="1" ht="19.5" customHeight="1">
      <c r="A25" s="66">
        <f t="shared" si="1"/>
        <v>45975</v>
      </c>
      <c r="B25" s="69" t="str">
        <f t="shared" si="0"/>
        <v>金</v>
      </c>
      <c r="C25" s="72"/>
      <c r="D25" s="36"/>
      <c r="E25" s="33"/>
      <c r="F25" s="35"/>
      <c r="G25" s="137"/>
      <c r="H25" s="137"/>
      <c r="I25" s="137"/>
      <c r="J25" s="137"/>
      <c r="K25" s="138"/>
      <c r="L25" s="59"/>
      <c r="M25"/>
    </row>
    <row r="26" spans="1:13" ht="19.5" customHeight="1">
      <c r="A26" s="66">
        <f t="shared" si="1"/>
        <v>45976</v>
      </c>
      <c r="B26" s="69" t="str">
        <f t="shared" si="0"/>
        <v>土</v>
      </c>
      <c r="C26" s="71"/>
      <c r="D26" s="32"/>
      <c r="E26" s="33"/>
      <c r="F26" s="35"/>
      <c r="G26" s="137"/>
      <c r="H26" s="137"/>
      <c r="I26" s="137"/>
      <c r="J26" s="137"/>
      <c r="K26" s="138"/>
    </row>
    <row r="27" spans="1:13" ht="19.5" customHeight="1">
      <c r="A27" s="66">
        <f t="shared" si="1"/>
        <v>45977</v>
      </c>
      <c r="B27" s="69" t="str">
        <f t="shared" si="0"/>
        <v>日</v>
      </c>
      <c r="C27" s="71"/>
      <c r="D27" s="32"/>
      <c r="E27" s="33"/>
      <c r="F27" s="35"/>
      <c r="G27" s="137"/>
      <c r="H27" s="137"/>
      <c r="I27" s="137"/>
      <c r="J27" s="137"/>
      <c r="K27" s="138"/>
    </row>
    <row r="28" spans="1:13" ht="19.5" customHeight="1">
      <c r="A28" s="66">
        <f t="shared" si="1"/>
        <v>45978</v>
      </c>
      <c r="B28" s="69" t="str">
        <f t="shared" si="0"/>
        <v>月</v>
      </c>
      <c r="C28" s="71"/>
      <c r="D28" s="32"/>
      <c r="E28" s="33"/>
      <c r="F28" s="35"/>
      <c r="G28" s="137"/>
      <c r="H28" s="137"/>
      <c r="I28" s="137"/>
      <c r="J28" s="137"/>
      <c r="K28" s="138"/>
    </row>
    <row r="29" spans="1:13" ht="19.5" customHeight="1">
      <c r="A29" s="66">
        <f t="shared" si="1"/>
        <v>45979</v>
      </c>
      <c r="B29" s="69" t="str">
        <f t="shared" si="0"/>
        <v>火</v>
      </c>
      <c r="C29" s="71"/>
      <c r="D29" s="32"/>
      <c r="E29" s="33"/>
      <c r="F29" s="35"/>
      <c r="G29" s="137"/>
      <c r="H29" s="137"/>
      <c r="I29" s="137"/>
      <c r="J29" s="137"/>
      <c r="K29" s="138"/>
    </row>
    <row r="30" spans="1:13" ht="19.5" customHeight="1">
      <c r="A30" s="66">
        <f t="shared" si="1"/>
        <v>45980</v>
      </c>
      <c r="B30" s="69" t="str">
        <f t="shared" si="0"/>
        <v>水</v>
      </c>
      <c r="C30" s="71"/>
      <c r="D30" s="32"/>
      <c r="E30" s="33"/>
      <c r="F30" s="35"/>
      <c r="G30" s="137"/>
      <c r="H30" s="137"/>
      <c r="I30" s="137"/>
      <c r="J30" s="137"/>
      <c r="K30" s="138"/>
    </row>
    <row r="31" spans="1:13" s="7" customFormat="1" ht="19.5" customHeight="1">
      <c r="A31" s="66">
        <f t="shared" si="1"/>
        <v>45981</v>
      </c>
      <c r="B31" s="69" t="str">
        <f t="shared" si="0"/>
        <v>木</v>
      </c>
      <c r="C31" s="71"/>
      <c r="D31" s="32"/>
      <c r="E31" s="33"/>
      <c r="F31" s="35"/>
      <c r="G31" s="137"/>
      <c r="H31" s="137"/>
      <c r="I31" s="137"/>
      <c r="J31" s="137"/>
      <c r="K31" s="138"/>
      <c r="L31" s="59"/>
      <c r="M31"/>
    </row>
    <row r="32" spans="1:13" s="7" customFormat="1" ht="19.5" customHeight="1">
      <c r="A32" s="66">
        <f t="shared" si="1"/>
        <v>45982</v>
      </c>
      <c r="B32" s="69" t="str">
        <f t="shared" si="0"/>
        <v>金</v>
      </c>
      <c r="C32" s="72"/>
      <c r="D32" s="36"/>
      <c r="E32" s="33"/>
      <c r="F32" s="35"/>
      <c r="G32" s="137"/>
      <c r="H32" s="137"/>
      <c r="I32" s="137"/>
      <c r="J32" s="137"/>
      <c r="K32" s="138"/>
      <c r="L32" s="59"/>
      <c r="M32"/>
    </row>
    <row r="33" spans="1:13" ht="19.5" customHeight="1">
      <c r="A33" s="66">
        <f t="shared" si="1"/>
        <v>45983</v>
      </c>
      <c r="B33" s="69" t="str">
        <f t="shared" si="0"/>
        <v>土</v>
      </c>
      <c r="C33" s="71"/>
      <c r="D33" s="32"/>
      <c r="E33" s="33"/>
      <c r="F33" s="35"/>
      <c r="G33" s="137"/>
      <c r="H33" s="137"/>
      <c r="I33" s="137"/>
      <c r="J33" s="137"/>
      <c r="K33" s="138"/>
    </row>
    <row r="34" spans="1:13" ht="19.5" customHeight="1">
      <c r="A34" s="66">
        <f t="shared" si="1"/>
        <v>45984</v>
      </c>
      <c r="B34" s="69" t="str">
        <f t="shared" si="0"/>
        <v>日</v>
      </c>
      <c r="C34" s="71"/>
      <c r="D34" s="32"/>
      <c r="E34" s="33"/>
      <c r="F34" s="35"/>
      <c r="G34" s="137"/>
      <c r="H34" s="137"/>
      <c r="I34" s="137"/>
      <c r="J34" s="137"/>
      <c r="K34" s="138"/>
    </row>
    <row r="35" spans="1:13" ht="19.5" customHeight="1">
      <c r="A35" s="66">
        <f t="shared" si="1"/>
        <v>45985</v>
      </c>
      <c r="B35" s="69" t="s">
        <v>43</v>
      </c>
      <c r="C35" s="71"/>
      <c r="D35" s="32"/>
      <c r="E35" s="33"/>
      <c r="F35" s="35"/>
      <c r="G35" s="137"/>
      <c r="H35" s="137"/>
      <c r="I35" s="137"/>
      <c r="J35" s="137"/>
      <c r="K35" s="138"/>
    </row>
    <row r="36" spans="1:13" ht="19.5" customHeight="1">
      <c r="A36" s="66">
        <f t="shared" si="1"/>
        <v>45986</v>
      </c>
      <c r="B36" s="69" t="str">
        <f t="shared" si="0"/>
        <v>火</v>
      </c>
      <c r="C36" s="71"/>
      <c r="D36" s="32"/>
      <c r="E36" s="33"/>
      <c r="F36" s="35"/>
      <c r="G36" s="137"/>
      <c r="H36" s="137"/>
      <c r="I36" s="137"/>
      <c r="J36" s="137"/>
      <c r="K36" s="138"/>
    </row>
    <row r="37" spans="1:13" ht="19.5" customHeight="1">
      <c r="A37" s="66">
        <f t="shared" si="1"/>
        <v>45987</v>
      </c>
      <c r="B37" s="69" t="str">
        <f t="shared" si="0"/>
        <v>水</v>
      </c>
      <c r="C37" s="71"/>
      <c r="D37" s="32"/>
      <c r="E37" s="33"/>
      <c r="F37" s="35"/>
      <c r="G37" s="137"/>
      <c r="H37" s="137"/>
      <c r="I37" s="137"/>
      <c r="J37" s="137"/>
      <c r="K37" s="138"/>
    </row>
    <row r="38" spans="1:13" s="7" customFormat="1" ht="19.5" customHeight="1">
      <c r="A38" s="66">
        <f t="shared" si="1"/>
        <v>45988</v>
      </c>
      <c r="B38" s="69" t="str">
        <f t="shared" si="0"/>
        <v>木</v>
      </c>
      <c r="C38" s="72"/>
      <c r="D38" s="36"/>
      <c r="E38" s="33"/>
      <c r="F38" s="35"/>
      <c r="G38" s="137"/>
      <c r="H38" s="137"/>
      <c r="I38" s="137"/>
      <c r="J38" s="137"/>
      <c r="K38" s="138"/>
      <c r="L38" s="59"/>
      <c r="M38"/>
    </row>
    <row r="39" spans="1:13" s="7" customFormat="1" ht="19.5" customHeight="1">
      <c r="A39" s="66">
        <f t="shared" si="1"/>
        <v>45989</v>
      </c>
      <c r="B39" s="69" t="str">
        <f t="shared" si="0"/>
        <v>金</v>
      </c>
      <c r="C39" s="72"/>
      <c r="D39" s="36"/>
      <c r="E39" s="33"/>
      <c r="F39" s="35"/>
      <c r="G39" s="137"/>
      <c r="H39" s="137"/>
      <c r="I39" s="137"/>
      <c r="J39" s="137"/>
      <c r="K39" s="138"/>
      <c r="L39" s="59"/>
      <c r="M39"/>
    </row>
    <row r="40" spans="1:13" ht="19.5" customHeight="1">
      <c r="A40" s="66">
        <f t="shared" si="1"/>
        <v>45990</v>
      </c>
      <c r="B40" s="69" t="str">
        <f t="shared" si="0"/>
        <v>土</v>
      </c>
      <c r="C40" s="71"/>
      <c r="D40" s="32"/>
      <c r="E40" s="33"/>
      <c r="F40" s="35"/>
      <c r="G40" s="137"/>
      <c r="H40" s="137"/>
      <c r="I40" s="137"/>
      <c r="J40" s="137"/>
      <c r="K40" s="138"/>
    </row>
    <row r="41" spans="1:13" ht="19.5" customHeight="1" thickBot="1">
      <c r="A41" s="66">
        <f t="shared" si="1"/>
        <v>45991</v>
      </c>
      <c r="B41" s="70" t="str">
        <f t="shared" si="0"/>
        <v>日</v>
      </c>
      <c r="C41" s="74"/>
      <c r="D41" s="37"/>
      <c r="E41" s="38"/>
      <c r="F41" s="39"/>
      <c r="G41" s="159"/>
      <c r="H41" s="159"/>
      <c r="I41" s="159"/>
      <c r="J41" s="159"/>
      <c r="K41" s="160"/>
    </row>
    <row r="42" spans="1:13" ht="15" customHeight="1" thickBot="1">
      <c r="A42" s="149" t="s">
        <v>29</v>
      </c>
      <c r="B42" s="150"/>
      <c r="C42" s="46"/>
      <c r="D42" s="50"/>
      <c r="E42" s="53">
        <f>SUM(E12:E41)</f>
        <v>0</v>
      </c>
      <c r="F42" s="2"/>
      <c r="G42" s="2"/>
      <c r="H42" s="2"/>
      <c r="I42" s="2"/>
      <c r="J42" s="2"/>
      <c r="K42" s="2"/>
    </row>
    <row r="43" spans="1:13" ht="18" customHeight="1" thickBot="1">
      <c r="A43" s="151"/>
      <c r="B43" s="152"/>
      <c r="C43" s="47">
        <f>A2</f>
        <v>45962</v>
      </c>
      <c r="D43" s="48" t="s">
        <v>24</v>
      </c>
      <c r="E43" s="128">
        <f>7.5*18</f>
        <v>135</v>
      </c>
      <c r="F43" s="15"/>
      <c r="G43" s="2"/>
      <c r="H43" s="2"/>
      <c r="I43" s="2"/>
      <c r="J43" s="11"/>
      <c r="K43" s="12" t="s">
        <v>28</v>
      </c>
    </row>
    <row r="44" spans="1:13" ht="18" customHeight="1" thickBot="1">
      <c r="A44" s="153"/>
      <c r="B44" s="154"/>
      <c r="C44" s="104"/>
      <c r="D44" s="105" t="s">
        <v>39</v>
      </c>
      <c r="E44" s="127">
        <f>E42-E43</f>
        <v>-135</v>
      </c>
      <c r="F44" s="14"/>
      <c r="G44" s="2"/>
      <c r="H44" s="2"/>
      <c r="I44" s="2"/>
      <c r="J44" s="11"/>
      <c r="K44" s="143"/>
    </row>
    <row r="45" spans="1:13" ht="18" customHeight="1" thickBot="1">
      <c r="A45" s="44"/>
      <c r="B45" s="9"/>
      <c r="C45" s="20"/>
      <c r="D45" s="19"/>
      <c r="E45" s="13"/>
      <c r="F45" s="14"/>
      <c r="G45" s="2"/>
      <c r="H45" s="2"/>
      <c r="I45" s="2"/>
      <c r="J45" s="10"/>
      <c r="K45" s="144"/>
    </row>
    <row r="46" spans="1:13" ht="18" customHeight="1">
      <c r="A46" s="44"/>
      <c r="B46" s="9"/>
      <c r="C46" s="157" t="s">
        <v>12</v>
      </c>
      <c r="D46" s="139" t="s">
        <v>3</v>
      </c>
      <c r="E46" s="17" t="s">
        <v>9</v>
      </c>
      <c r="F46" s="40" t="s">
        <v>4</v>
      </c>
      <c r="G46" s="2"/>
      <c r="H46" s="2"/>
      <c r="I46" s="2"/>
      <c r="J46" s="2"/>
      <c r="K46" s="144"/>
    </row>
    <row r="47" spans="1:13" ht="18" customHeight="1">
      <c r="A47" s="44"/>
      <c r="B47" s="9"/>
      <c r="C47" s="157"/>
      <c r="D47" s="140"/>
      <c r="E47" s="16" t="s">
        <v>10</v>
      </c>
      <c r="F47" s="41" t="s">
        <v>4</v>
      </c>
      <c r="G47" s="2"/>
      <c r="H47" s="2"/>
      <c r="I47" s="2"/>
      <c r="J47" s="2"/>
      <c r="K47" s="144"/>
      <c r="M47" s="4"/>
    </row>
    <row r="48" spans="1:13" ht="18" customHeight="1" thickBot="1">
      <c r="A48" s="44"/>
      <c r="B48" s="9"/>
      <c r="C48" s="103" t="s">
        <v>12</v>
      </c>
      <c r="D48" s="141" t="s">
        <v>11</v>
      </c>
      <c r="E48" s="142"/>
      <c r="F48" s="42" t="s">
        <v>4</v>
      </c>
      <c r="G48" s="2"/>
      <c r="H48" s="2"/>
      <c r="I48" s="2"/>
      <c r="J48" s="2"/>
      <c r="K48" s="145"/>
      <c r="M48" s="4"/>
    </row>
    <row r="49" spans="1:13" ht="18" customHeight="1" thickBot="1">
      <c r="A49" s="62"/>
      <c r="B49" s="62"/>
      <c r="C49" s="62"/>
      <c r="D49" s="62"/>
      <c r="E49" s="62"/>
      <c r="F49" s="62"/>
      <c r="G49" s="62"/>
      <c r="H49" s="62"/>
      <c r="I49" s="62"/>
      <c r="J49" s="2"/>
      <c r="M49" s="4"/>
    </row>
    <row r="50" spans="1:13" ht="18" customHeight="1" thickTop="1">
      <c r="A50" s="63"/>
      <c r="B50" s="63"/>
      <c r="C50" s="161" t="s">
        <v>30</v>
      </c>
      <c r="D50" s="146" t="s">
        <v>32</v>
      </c>
      <c r="E50" s="147"/>
      <c r="F50" s="148"/>
      <c r="G50" s="120">
        <v>45993</v>
      </c>
      <c r="H50" s="63"/>
      <c r="I50" s="63"/>
      <c r="J50" s="2"/>
      <c r="K50" s="2"/>
      <c r="M50" s="4"/>
    </row>
    <row r="51" spans="1:13" ht="18" customHeight="1" thickBot="1">
      <c r="A51" s="63"/>
      <c r="B51" s="63"/>
      <c r="C51" s="162"/>
      <c r="D51" s="133" t="s">
        <v>31</v>
      </c>
      <c r="E51" s="134"/>
      <c r="F51" s="135"/>
      <c r="G51" s="121">
        <v>45996</v>
      </c>
      <c r="H51" s="63"/>
      <c r="I51" s="63"/>
      <c r="J51" s="2"/>
      <c r="K51" s="2"/>
    </row>
    <row r="52" spans="1:13" ht="14.25" customHeight="1" thickTop="1">
      <c r="A52" s="23"/>
      <c r="B52" s="25"/>
      <c r="C52" s="26"/>
      <c r="D52" s="26"/>
      <c r="E52" s="27"/>
      <c r="F52" s="2"/>
      <c r="G52" s="2"/>
      <c r="H52" s="2"/>
      <c r="I52" s="2"/>
      <c r="J52" s="2"/>
      <c r="K52" s="2"/>
    </row>
    <row r="53" spans="1:13" s="6" customFormat="1" ht="22.5" customHeight="1">
      <c r="A53" s="155" t="s">
        <v>33</v>
      </c>
      <c r="B53" s="156"/>
      <c r="C53" s="156"/>
      <c r="D53" s="156"/>
      <c r="E53" s="156"/>
      <c r="F53" s="156"/>
      <c r="G53" s="156"/>
      <c r="H53" s="156"/>
      <c r="I53" s="156"/>
      <c r="J53" s="156"/>
      <c r="K53" s="156"/>
      <c r="L53" s="61"/>
      <c r="M53"/>
    </row>
    <row r="54" spans="1:13" s="6" customFormat="1" ht="22.5" customHeight="1">
      <c r="A54" s="156"/>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96.75" customHeight="1">
      <c r="A60" s="156"/>
      <c r="B60" s="156"/>
      <c r="C60" s="156"/>
      <c r="D60" s="156"/>
      <c r="E60" s="156"/>
      <c r="F60" s="156"/>
      <c r="G60" s="156"/>
      <c r="H60" s="156"/>
      <c r="I60" s="156"/>
      <c r="J60" s="156"/>
      <c r="K60" s="156"/>
      <c r="L60" s="61"/>
    </row>
    <row r="61" spans="1:13" ht="17.25">
      <c r="M61" s="6"/>
    </row>
  </sheetData>
  <mergeCells count="60">
    <mergeCell ref="A53:K60"/>
    <mergeCell ref="G41:K41"/>
    <mergeCell ref="C46:C47"/>
    <mergeCell ref="D46:D47"/>
    <mergeCell ref="D48:E48"/>
    <mergeCell ref="C50:C51"/>
    <mergeCell ref="D50:F50"/>
    <mergeCell ref="D51:F51"/>
    <mergeCell ref="K44:K48"/>
    <mergeCell ref="A42:B44"/>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47" priority="12">
      <formula>$C$4&lt;&gt;""</formula>
    </cfRule>
  </conditionalFormatting>
  <conditionalFormatting sqref="C5:D5">
    <cfRule type="expression" dxfId="46" priority="11">
      <formula>$C$5&lt;&gt;""</formula>
    </cfRule>
  </conditionalFormatting>
  <conditionalFormatting sqref="G4:I4">
    <cfRule type="expression" dxfId="45" priority="10">
      <formula>$G$4&lt;&gt;""</formula>
    </cfRule>
  </conditionalFormatting>
  <conditionalFormatting sqref="A12:K41">
    <cfRule type="expression" dxfId="44" priority="13">
      <formula>$B12="祝"</formula>
    </cfRule>
    <cfRule type="expression" dxfId="43" priority="14">
      <formula>$B12="土"</formula>
    </cfRule>
    <cfRule type="expression" dxfId="42" priority="15">
      <formula>$B12="日"</formula>
    </cfRule>
  </conditionalFormatting>
  <conditionalFormatting sqref="G5">
    <cfRule type="expression" dxfId="41" priority="2">
      <formula>$G$5&lt;&gt;""</formula>
    </cfRule>
  </conditionalFormatting>
  <conditionalFormatting sqref="G6">
    <cfRule type="expression" dxfId="40" priority="1">
      <formula>$G$6&lt;&gt;""</formula>
    </cfRule>
  </conditionalFormatting>
  <dataValidations count="1">
    <dataValidation type="list" allowBlank="1" showInputMessage="1" showErrorMessage="1" sqref="F12:F41" xr:uid="{00000000-0002-0000-07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5" id="{9A1C349C-7C68-40BE-A10E-5FE05F033F27}">
            <xm:f>'4月'!#REF!&lt;&gt;""</xm:f>
            <x14:dxf>
              <fill>
                <patternFill patternType="none">
                  <bgColor auto="1"/>
                </patternFill>
              </fill>
            </x14:dxf>
          </x14:cfRule>
          <xm:sqref>G7:I8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1"/>
  <sheetViews>
    <sheetView view="pageBreakPreview" zoomScaleNormal="100" zoomScaleSheetLayoutView="100" workbookViewId="0">
      <selection activeCell="C38" sqref="C38"/>
    </sheetView>
  </sheetViews>
  <sheetFormatPr defaultRowHeight="13.5"/>
  <cols>
    <col min="1" max="1" width="5.75" style="22" customWidth="1"/>
    <col min="2" max="2" width="5.625" style="22" customWidth="1"/>
    <col min="3" max="4" width="16.375" customWidth="1"/>
    <col min="5" max="5" width="12" customWidth="1"/>
    <col min="6" max="6" width="11.125" bestFit="1" customWidth="1"/>
    <col min="7" max="7" width="20.625" customWidth="1"/>
    <col min="8" max="8" width="10.625" customWidth="1"/>
    <col min="9" max="9" width="13" customWidth="1"/>
    <col min="10" max="11" width="14.875" customWidth="1"/>
    <col min="12" max="12" width="9" style="59"/>
  </cols>
  <sheetData>
    <row r="1" spans="1:13" ht="20.100000000000001" customHeight="1">
      <c r="A1" s="24" t="s">
        <v>26</v>
      </c>
      <c r="G1" s="22"/>
      <c r="H1" s="22"/>
      <c r="I1" s="22"/>
      <c r="J1" s="174" t="s">
        <v>14</v>
      </c>
      <c r="K1" s="174"/>
    </row>
    <row r="2" spans="1:13" ht="20.100000000000001" customHeight="1">
      <c r="A2" s="183">
        <f>EDATE('4月'!A2,8)</f>
        <v>45992</v>
      </c>
      <c r="B2" s="183"/>
      <c r="C2" s="183"/>
      <c r="D2" s="183"/>
      <c r="E2" s="183"/>
      <c r="F2" s="183"/>
      <c r="G2" s="184"/>
      <c r="H2" s="184"/>
      <c r="I2" s="184"/>
      <c r="J2" s="184"/>
      <c r="K2" s="184"/>
    </row>
    <row r="3" spans="1:13" ht="14.25" thickBot="1">
      <c r="A3" s="44"/>
    </row>
    <row r="4" spans="1:13" ht="35.25" customHeight="1">
      <c r="A4" s="178" t="s">
        <v>6</v>
      </c>
      <c r="B4" s="179"/>
      <c r="C4" s="180">
        <f>'4月'!C4:D4</f>
        <v>0</v>
      </c>
      <c r="D4" s="218"/>
      <c r="E4" s="185" t="s">
        <v>5</v>
      </c>
      <c r="F4" s="179"/>
      <c r="G4" s="219">
        <f>'4月'!G4:I4</f>
        <v>0</v>
      </c>
      <c r="H4" s="218"/>
      <c r="I4" s="218"/>
      <c r="J4" s="179" t="s">
        <v>17</v>
      </c>
      <c r="K4" s="182"/>
    </row>
    <row r="5" spans="1:13" ht="40.15" customHeight="1">
      <c r="A5" s="176" t="s">
        <v>37</v>
      </c>
      <c r="B5" s="177"/>
      <c r="C5" s="220">
        <f>'4月'!C5:D5</f>
        <v>0</v>
      </c>
      <c r="D5" s="220"/>
      <c r="E5" s="186" t="s">
        <v>13</v>
      </c>
      <c r="F5" s="187"/>
      <c r="G5" s="209">
        <f>'4月'!G5</f>
        <v>0</v>
      </c>
      <c r="H5" s="210"/>
      <c r="I5" s="210"/>
      <c r="J5" s="210"/>
      <c r="K5" s="211"/>
    </row>
    <row r="6" spans="1:13" ht="40.15" customHeight="1" thickBot="1">
      <c r="A6" s="171" t="s">
        <v>38</v>
      </c>
      <c r="B6" s="215"/>
      <c r="C6" s="215"/>
      <c r="D6" s="216"/>
      <c r="E6" s="169" t="s">
        <v>13</v>
      </c>
      <c r="F6" s="217"/>
      <c r="G6" s="212">
        <f>'4月'!G6</f>
        <v>0</v>
      </c>
      <c r="H6" s="213"/>
      <c r="I6" s="213"/>
      <c r="J6" s="213"/>
      <c r="K6" s="21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94" t="s">
        <v>0</v>
      </c>
      <c r="B10" s="207" t="s">
        <v>1</v>
      </c>
      <c r="C10" s="221" t="s">
        <v>7</v>
      </c>
      <c r="D10" s="165" t="s">
        <v>8</v>
      </c>
      <c r="E10" s="202" t="s">
        <v>15</v>
      </c>
      <c r="F10" s="196" t="s">
        <v>2</v>
      </c>
      <c r="G10" s="198" t="s">
        <v>27</v>
      </c>
      <c r="H10" s="198"/>
      <c r="I10" s="198"/>
      <c r="J10" s="198"/>
      <c r="K10" s="199"/>
    </row>
    <row r="11" spans="1:13" s="22" customFormat="1" ht="19.5" customHeight="1" thickBot="1">
      <c r="A11" s="195"/>
      <c r="B11" s="208"/>
      <c r="C11" s="222"/>
      <c r="D11" s="166"/>
      <c r="E11" s="203"/>
      <c r="F11" s="197"/>
      <c r="G11" s="200"/>
      <c r="H11" s="200"/>
      <c r="I11" s="200"/>
      <c r="J11" s="200"/>
      <c r="K11" s="201"/>
      <c r="L11" s="59"/>
      <c r="M11" s="44"/>
    </row>
    <row r="12" spans="1:13" ht="19.5" customHeight="1">
      <c r="A12" s="67">
        <f>A2</f>
        <v>45992</v>
      </c>
      <c r="B12" s="68" t="str">
        <f>TEXT(A12,"aaa")</f>
        <v>月</v>
      </c>
      <c r="C12" s="73"/>
      <c r="D12" s="30"/>
      <c r="E12" s="33"/>
      <c r="F12" s="31"/>
      <c r="G12" s="225"/>
      <c r="H12" s="225"/>
      <c r="I12" s="225"/>
      <c r="J12" s="225"/>
      <c r="K12" s="226"/>
      <c r="M12" t="s">
        <v>18</v>
      </c>
    </row>
    <row r="13" spans="1:13" ht="19.5" customHeight="1">
      <c r="A13" s="66">
        <f>A12+1</f>
        <v>45993</v>
      </c>
      <c r="B13" s="69" t="str">
        <f t="shared" ref="B13:B42" si="0">TEXT(A13,"aaa")</f>
        <v>火</v>
      </c>
      <c r="C13" s="71"/>
      <c r="D13" s="32"/>
      <c r="E13" s="33"/>
      <c r="F13" s="34"/>
      <c r="G13" s="137"/>
      <c r="H13" s="137"/>
      <c r="I13" s="137"/>
      <c r="J13" s="137"/>
      <c r="K13" s="138"/>
      <c r="M13" t="s">
        <v>19</v>
      </c>
    </row>
    <row r="14" spans="1:13" ht="19.5" customHeight="1">
      <c r="A14" s="66">
        <f t="shared" ref="A14:A42" si="1">A13+1</f>
        <v>45994</v>
      </c>
      <c r="B14" s="69" t="str">
        <f t="shared" si="0"/>
        <v>水</v>
      </c>
      <c r="C14" s="71"/>
      <c r="D14" s="32"/>
      <c r="E14" s="33"/>
      <c r="F14" s="35"/>
      <c r="G14" s="137"/>
      <c r="H14" s="137"/>
      <c r="I14" s="137"/>
      <c r="J14" s="137"/>
      <c r="K14" s="138"/>
      <c r="M14" t="s">
        <v>35</v>
      </c>
    </row>
    <row r="15" spans="1:13" ht="19.5" customHeight="1">
      <c r="A15" s="66">
        <f t="shared" si="1"/>
        <v>45995</v>
      </c>
      <c r="B15" s="69" t="str">
        <f t="shared" si="0"/>
        <v>木</v>
      </c>
      <c r="C15" s="71"/>
      <c r="D15" s="32"/>
      <c r="E15" s="33"/>
      <c r="F15" s="35"/>
      <c r="G15" s="137"/>
      <c r="H15" s="137"/>
      <c r="I15" s="137"/>
      <c r="J15" s="137"/>
      <c r="K15" s="138"/>
      <c r="M15" t="s">
        <v>20</v>
      </c>
    </row>
    <row r="16" spans="1:13" ht="19.5" customHeight="1">
      <c r="A16" s="66">
        <f t="shared" si="1"/>
        <v>45996</v>
      </c>
      <c r="B16" s="69" t="str">
        <f t="shared" si="0"/>
        <v>金</v>
      </c>
      <c r="C16" s="71"/>
      <c r="D16" s="32"/>
      <c r="E16" s="33"/>
      <c r="F16" s="35"/>
      <c r="G16" s="137"/>
      <c r="H16" s="137"/>
      <c r="I16" s="137"/>
      <c r="J16" s="137"/>
      <c r="K16" s="138"/>
      <c r="M16" t="s">
        <v>21</v>
      </c>
    </row>
    <row r="17" spans="1:13" s="7" customFormat="1" ht="19.5" customHeight="1">
      <c r="A17" s="66">
        <f t="shared" si="1"/>
        <v>45997</v>
      </c>
      <c r="B17" s="69" t="str">
        <f t="shared" si="0"/>
        <v>土</v>
      </c>
      <c r="C17" s="72"/>
      <c r="D17" s="36"/>
      <c r="E17" s="33"/>
      <c r="F17" s="35"/>
      <c r="G17" s="137"/>
      <c r="H17" s="137"/>
      <c r="I17" s="137"/>
      <c r="J17" s="137"/>
      <c r="K17" s="138"/>
      <c r="L17" s="60"/>
      <c r="M17" t="s">
        <v>22</v>
      </c>
    </row>
    <row r="18" spans="1:13" s="7" customFormat="1" ht="19.5" customHeight="1">
      <c r="A18" s="66">
        <f t="shared" si="1"/>
        <v>45998</v>
      </c>
      <c r="B18" s="69" t="str">
        <f t="shared" si="0"/>
        <v>日</v>
      </c>
      <c r="C18" s="72"/>
      <c r="D18" s="36"/>
      <c r="E18" s="33"/>
      <c r="F18" s="35"/>
      <c r="G18" s="137"/>
      <c r="H18" s="137"/>
      <c r="I18" s="137"/>
      <c r="J18" s="137"/>
      <c r="K18" s="138"/>
      <c r="L18" s="60"/>
      <c r="M18" t="s">
        <v>23</v>
      </c>
    </row>
    <row r="19" spans="1:13" ht="19.5" customHeight="1">
      <c r="A19" s="66">
        <f t="shared" si="1"/>
        <v>45999</v>
      </c>
      <c r="B19" s="69" t="str">
        <f t="shared" si="0"/>
        <v>月</v>
      </c>
      <c r="C19" s="71"/>
      <c r="D19" s="32"/>
      <c r="E19" s="33"/>
      <c r="F19" s="35"/>
      <c r="G19" s="137"/>
      <c r="H19" s="137"/>
      <c r="I19" s="137"/>
      <c r="J19" s="137"/>
      <c r="K19" s="138"/>
    </row>
    <row r="20" spans="1:13" ht="19.5" customHeight="1">
      <c r="A20" s="66">
        <f t="shared" si="1"/>
        <v>46000</v>
      </c>
      <c r="B20" s="69" t="str">
        <f t="shared" si="0"/>
        <v>火</v>
      </c>
      <c r="C20" s="71"/>
      <c r="D20" s="32"/>
      <c r="E20" s="33"/>
      <c r="F20" s="35"/>
      <c r="G20" s="137"/>
      <c r="H20" s="137"/>
      <c r="I20" s="137"/>
      <c r="J20" s="137"/>
      <c r="K20" s="138"/>
    </row>
    <row r="21" spans="1:13" ht="19.5" customHeight="1">
      <c r="A21" s="66">
        <f t="shared" si="1"/>
        <v>46001</v>
      </c>
      <c r="B21" s="69" t="str">
        <f t="shared" si="0"/>
        <v>水</v>
      </c>
      <c r="C21" s="71"/>
      <c r="D21" s="32"/>
      <c r="E21" s="33"/>
      <c r="F21" s="34"/>
      <c r="G21" s="137"/>
      <c r="H21" s="137"/>
      <c r="I21" s="137"/>
      <c r="J21" s="137"/>
      <c r="K21" s="138"/>
    </row>
    <row r="22" spans="1:13" ht="19.5" customHeight="1">
      <c r="A22" s="66">
        <f t="shared" si="1"/>
        <v>46002</v>
      </c>
      <c r="B22" s="69" t="str">
        <f t="shared" si="0"/>
        <v>木</v>
      </c>
      <c r="C22" s="71"/>
      <c r="D22" s="32"/>
      <c r="E22" s="33"/>
      <c r="F22" s="35"/>
      <c r="G22" s="137"/>
      <c r="H22" s="137"/>
      <c r="I22" s="137"/>
      <c r="J22" s="137"/>
      <c r="K22" s="138"/>
    </row>
    <row r="23" spans="1:13" ht="19.5" customHeight="1">
      <c r="A23" s="66">
        <f t="shared" si="1"/>
        <v>46003</v>
      </c>
      <c r="B23" s="69" t="str">
        <f t="shared" si="0"/>
        <v>金</v>
      </c>
      <c r="C23" s="71"/>
      <c r="D23" s="32"/>
      <c r="E23" s="33"/>
      <c r="F23" s="35"/>
      <c r="G23" s="137"/>
      <c r="H23" s="137"/>
      <c r="I23" s="137"/>
      <c r="J23" s="137"/>
      <c r="K23" s="138"/>
    </row>
    <row r="24" spans="1:13" s="7" customFormat="1" ht="19.5" customHeight="1">
      <c r="A24" s="66">
        <f t="shared" si="1"/>
        <v>46004</v>
      </c>
      <c r="B24" s="69" t="str">
        <f t="shared" si="0"/>
        <v>土</v>
      </c>
      <c r="C24" s="72"/>
      <c r="D24" s="36"/>
      <c r="E24" s="33"/>
      <c r="F24" s="35"/>
      <c r="G24" s="137"/>
      <c r="H24" s="137"/>
      <c r="I24" s="137"/>
      <c r="J24" s="137"/>
      <c r="K24" s="138"/>
      <c r="L24" s="60"/>
      <c r="M24"/>
    </row>
    <row r="25" spans="1:13" s="7" customFormat="1" ht="19.5" customHeight="1">
      <c r="A25" s="66">
        <f t="shared" si="1"/>
        <v>46005</v>
      </c>
      <c r="B25" s="69" t="str">
        <f t="shared" si="0"/>
        <v>日</v>
      </c>
      <c r="C25" s="72"/>
      <c r="D25" s="36"/>
      <c r="E25" s="33"/>
      <c r="F25" s="35"/>
      <c r="G25" s="137"/>
      <c r="H25" s="137"/>
      <c r="I25" s="137"/>
      <c r="J25" s="137"/>
      <c r="K25" s="138"/>
      <c r="L25" s="60"/>
      <c r="M25"/>
    </row>
    <row r="26" spans="1:13" ht="19.5" customHeight="1">
      <c r="A26" s="66">
        <f t="shared" si="1"/>
        <v>46006</v>
      </c>
      <c r="B26" s="69" t="str">
        <f t="shared" si="0"/>
        <v>月</v>
      </c>
      <c r="C26" s="71"/>
      <c r="D26" s="32"/>
      <c r="E26" s="33"/>
      <c r="F26" s="35"/>
      <c r="G26" s="137"/>
      <c r="H26" s="137"/>
      <c r="I26" s="137"/>
      <c r="J26" s="137"/>
      <c r="K26" s="138"/>
    </row>
    <row r="27" spans="1:13" ht="19.5" customHeight="1">
      <c r="A27" s="66">
        <f t="shared" si="1"/>
        <v>46007</v>
      </c>
      <c r="B27" s="69" t="str">
        <f t="shared" si="0"/>
        <v>火</v>
      </c>
      <c r="C27" s="71"/>
      <c r="D27" s="32"/>
      <c r="E27" s="33"/>
      <c r="F27" s="35"/>
      <c r="G27" s="137"/>
      <c r="H27" s="137"/>
      <c r="I27" s="137"/>
      <c r="J27" s="137"/>
      <c r="K27" s="138"/>
    </row>
    <row r="28" spans="1:13" ht="19.5" customHeight="1">
      <c r="A28" s="66">
        <f t="shared" si="1"/>
        <v>46008</v>
      </c>
      <c r="B28" s="69" t="str">
        <f t="shared" si="0"/>
        <v>水</v>
      </c>
      <c r="C28" s="71"/>
      <c r="D28" s="32"/>
      <c r="E28" s="33"/>
      <c r="F28" s="35"/>
      <c r="G28" s="137"/>
      <c r="H28" s="137"/>
      <c r="I28" s="137"/>
      <c r="J28" s="137"/>
      <c r="K28" s="138"/>
    </row>
    <row r="29" spans="1:13" ht="19.5" customHeight="1">
      <c r="A29" s="66">
        <f t="shared" si="1"/>
        <v>46009</v>
      </c>
      <c r="B29" s="69" t="str">
        <f t="shared" si="0"/>
        <v>木</v>
      </c>
      <c r="C29" s="71"/>
      <c r="D29" s="32"/>
      <c r="E29" s="33"/>
      <c r="F29" s="35"/>
      <c r="G29" s="137"/>
      <c r="H29" s="137"/>
      <c r="I29" s="137"/>
      <c r="J29" s="137"/>
      <c r="K29" s="138"/>
    </row>
    <row r="30" spans="1:13" ht="19.5" customHeight="1">
      <c r="A30" s="66">
        <f t="shared" si="1"/>
        <v>46010</v>
      </c>
      <c r="B30" s="69" t="str">
        <f t="shared" si="0"/>
        <v>金</v>
      </c>
      <c r="C30" s="71"/>
      <c r="D30" s="32"/>
      <c r="E30" s="33"/>
      <c r="F30" s="35"/>
      <c r="G30" s="137"/>
      <c r="H30" s="137"/>
      <c r="I30" s="137"/>
      <c r="J30" s="137"/>
      <c r="K30" s="138"/>
    </row>
    <row r="31" spans="1:13" s="7" customFormat="1" ht="19.5" customHeight="1">
      <c r="A31" s="66">
        <f t="shared" si="1"/>
        <v>46011</v>
      </c>
      <c r="B31" s="69" t="str">
        <f t="shared" si="0"/>
        <v>土</v>
      </c>
      <c r="C31" s="71"/>
      <c r="D31" s="32"/>
      <c r="E31" s="33"/>
      <c r="F31" s="35"/>
      <c r="G31" s="137"/>
      <c r="H31" s="137"/>
      <c r="I31" s="137"/>
      <c r="J31" s="137"/>
      <c r="K31" s="138"/>
      <c r="L31" s="60"/>
      <c r="M31"/>
    </row>
    <row r="32" spans="1:13" s="7" customFormat="1" ht="19.5" customHeight="1">
      <c r="A32" s="66">
        <f t="shared" si="1"/>
        <v>46012</v>
      </c>
      <c r="B32" s="69" t="str">
        <f t="shared" si="0"/>
        <v>日</v>
      </c>
      <c r="C32" s="72"/>
      <c r="D32" s="36"/>
      <c r="E32" s="33"/>
      <c r="F32" s="35"/>
      <c r="G32" s="137"/>
      <c r="H32" s="137"/>
      <c r="I32" s="137"/>
      <c r="J32" s="137"/>
      <c r="K32" s="138"/>
      <c r="L32" s="60"/>
      <c r="M32"/>
    </row>
    <row r="33" spans="1:13" ht="19.5" customHeight="1">
      <c r="A33" s="66">
        <f t="shared" si="1"/>
        <v>46013</v>
      </c>
      <c r="B33" s="69" t="str">
        <f t="shared" si="0"/>
        <v>月</v>
      </c>
      <c r="C33" s="71"/>
      <c r="D33" s="32"/>
      <c r="E33" s="33"/>
      <c r="F33" s="35"/>
      <c r="G33" s="137"/>
      <c r="H33" s="137"/>
      <c r="I33" s="137"/>
      <c r="J33" s="137"/>
      <c r="K33" s="138"/>
    </row>
    <row r="34" spans="1:13" ht="19.5" customHeight="1">
      <c r="A34" s="66">
        <f t="shared" si="1"/>
        <v>46014</v>
      </c>
      <c r="B34" s="69" t="str">
        <f t="shared" si="0"/>
        <v>火</v>
      </c>
      <c r="C34" s="71"/>
      <c r="D34" s="32"/>
      <c r="E34" s="33"/>
      <c r="F34" s="35"/>
      <c r="G34" s="137"/>
      <c r="H34" s="137"/>
      <c r="I34" s="137"/>
      <c r="J34" s="137"/>
      <c r="K34" s="138"/>
    </row>
    <row r="35" spans="1:13" ht="19.5" customHeight="1">
      <c r="A35" s="66">
        <f t="shared" si="1"/>
        <v>46015</v>
      </c>
      <c r="B35" s="69" t="str">
        <f t="shared" si="0"/>
        <v>水</v>
      </c>
      <c r="C35" s="71"/>
      <c r="D35" s="32"/>
      <c r="E35" s="33"/>
      <c r="F35" s="35"/>
      <c r="G35" s="137"/>
      <c r="H35" s="137"/>
      <c r="I35" s="137"/>
      <c r="J35" s="137"/>
      <c r="K35" s="138"/>
    </row>
    <row r="36" spans="1:13" ht="19.5" customHeight="1">
      <c r="A36" s="66">
        <f t="shared" si="1"/>
        <v>46016</v>
      </c>
      <c r="B36" s="69" t="str">
        <f t="shared" si="0"/>
        <v>木</v>
      </c>
      <c r="C36" s="71"/>
      <c r="D36" s="32"/>
      <c r="E36" s="33"/>
      <c r="F36" s="35"/>
      <c r="G36" s="137"/>
      <c r="H36" s="137"/>
      <c r="I36" s="137"/>
      <c r="J36" s="137"/>
      <c r="K36" s="138"/>
    </row>
    <row r="37" spans="1:13" s="65" customFormat="1" ht="19.5" customHeight="1">
      <c r="A37" s="115">
        <f t="shared" si="1"/>
        <v>46017</v>
      </c>
      <c r="B37" s="108" t="str">
        <f t="shared" si="0"/>
        <v>金</v>
      </c>
      <c r="C37" s="116"/>
      <c r="D37" s="117"/>
      <c r="E37" s="118"/>
      <c r="F37" s="119"/>
      <c r="G37" s="227" t="s">
        <v>44</v>
      </c>
      <c r="H37" s="227"/>
      <c r="I37" s="227"/>
      <c r="J37" s="227"/>
      <c r="K37" s="228"/>
      <c r="L37" s="64"/>
      <c r="M37"/>
    </row>
    <row r="38" spans="1:13" s="99" customFormat="1" ht="19.5" customHeight="1">
      <c r="A38" s="115">
        <f t="shared" si="1"/>
        <v>46018</v>
      </c>
      <c r="B38" s="108" t="str">
        <f t="shared" si="0"/>
        <v>土</v>
      </c>
      <c r="C38" s="129"/>
      <c r="D38" s="130"/>
      <c r="E38" s="131"/>
      <c r="F38" s="132"/>
      <c r="G38" s="227"/>
      <c r="H38" s="227"/>
      <c r="I38" s="227"/>
      <c r="J38" s="227"/>
      <c r="K38" s="228"/>
      <c r="L38" s="98"/>
    </row>
    <row r="39" spans="1:13" s="101" customFormat="1" ht="19.5" customHeight="1">
      <c r="A39" s="115">
        <f t="shared" si="1"/>
        <v>46019</v>
      </c>
      <c r="B39" s="108" t="str">
        <f t="shared" si="0"/>
        <v>日</v>
      </c>
      <c r="C39" s="116"/>
      <c r="D39" s="117"/>
      <c r="E39" s="118"/>
      <c r="F39" s="119"/>
      <c r="G39" s="227"/>
      <c r="H39" s="227"/>
      <c r="I39" s="227"/>
      <c r="J39" s="227"/>
      <c r="K39" s="228"/>
      <c r="L39" s="100"/>
    </row>
    <row r="40" spans="1:13" s="101" customFormat="1" ht="19.5" customHeight="1">
      <c r="A40" s="115">
        <f t="shared" si="1"/>
        <v>46020</v>
      </c>
      <c r="B40" s="108" t="str">
        <f t="shared" si="0"/>
        <v>月</v>
      </c>
      <c r="C40" s="116"/>
      <c r="D40" s="117"/>
      <c r="E40" s="118"/>
      <c r="F40" s="119"/>
      <c r="G40" s="227" t="s">
        <v>36</v>
      </c>
      <c r="H40" s="227"/>
      <c r="I40" s="227"/>
      <c r="J40" s="227"/>
      <c r="K40" s="228"/>
      <c r="L40" s="100"/>
    </row>
    <row r="41" spans="1:13" ht="19.5" customHeight="1">
      <c r="A41" s="115">
        <f t="shared" si="1"/>
        <v>46021</v>
      </c>
      <c r="B41" s="108" t="str">
        <f t="shared" si="0"/>
        <v>火</v>
      </c>
      <c r="C41" s="116"/>
      <c r="D41" s="117"/>
      <c r="E41" s="118"/>
      <c r="F41" s="119"/>
      <c r="G41" s="227" t="s">
        <v>36</v>
      </c>
      <c r="H41" s="227"/>
      <c r="I41" s="227"/>
      <c r="J41" s="227"/>
      <c r="K41" s="228"/>
    </row>
    <row r="42" spans="1:13" ht="19.5" customHeight="1" thickBot="1">
      <c r="A42" s="115">
        <f t="shared" si="1"/>
        <v>46022</v>
      </c>
      <c r="B42" s="108" t="str">
        <f t="shared" si="0"/>
        <v>水</v>
      </c>
      <c r="C42" s="123"/>
      <c r="D42" s="124"/>
      <c r="E42" s="125"/>
      <c r="F42" s="126"/>
      <c r="G42" s="232" t="s">
        <v>36</v>
      </c>
      <c r="H42" s="232"/>
      <c r="I42" s="232"/>
      <c r="J42" s="232"/>
      <c r="K42" s="233"/>
    </row>
    <row r="43" spans="1:13" ht="19.5" customHeight="1" thickBot="1">
      <c r="A43" s="149" t="s">
        <v>29</v>
      </c>
      <c r="B43" s="150"/>
      <c r="C43" s="54"/>
      <c r="D43" s="55"/>
      <c r="E43" s="53">
        <f>SUM(E12:E42)</f>
        <v>0</v>
      </c>
      <c r="F43" s="28"/>
      <c r="G43" s="29"/>
      <c r="H43" s="29"/>
      <c r="I43" s="29"/>
      <c r="J43" s="29"/>
      <c r="K43" s="29"/>
    </row>
    <row r="44" spans="1:13" ht="19.5" customHeight="1" thickBot="1">
      <c r="A44" s="151"/>
      <c r="B44" s="152"/>
      <c r="C44" s="47">
        <f>A2</f>
        <v>45992</v>
      </c>
      <c r="D44" s="48" t="s">
        <v>24</v>
      </c>
      <c r="E44" s="49">
        <f>7.5*19</f>
        <v>142.5</v>
      </c>
      <c r="F44" s="28"/>
      <c r="G44" s="29"/>
      <c r="H44" s="29"/>
      <c r="I44" s="29"/>
      <c r="J44" s="29"/>
      <c r="K44" s="12" t="s">
        <v>28</v>
      </c>
    </row>
    <row r="45" spans="1:13" ht="18" customHeight="1" thickBot="1">
      <c r="A45" s="153"/>
      <c r="B45" s="154"/>
      <c r="C45" s="104"/>
      <c r="D45" s="105" t="s">
        <v>39</v>
      </c>
      <c r="E45" s="127">
        <f>E43-E44</f>
        <v>-142.5</v>
      </c>
      <c r="F45" s="14"/>
      <c r="G45" s="2"/>
      <c r="H45" s="2"/>
      <c r="I45" s="2"/>
      <c r="J45" s="11"/>
      <c r="K45" s="143"/>
    </row>
    <row r="46" spans="1:13" ht="18" customHeight="1" thickBot="1">
      <c r="A46" s="44"/>
      <c r="B46" s="9"/>
      <c r="C46" s="20"/>
      <c r="D46" s="19"/>
      <c r="E46" s="13"/>
      <c r="F46" s="14"/>
      <c r="G46" s="2"/>
      <c r="H46" s="2"/>
      <c r="I46" s="2"/>
      <c r="J46" s="10"/>
      <c r="K46" s="144"/>
    </row>
    <row r="47" spans="1:13" ht="18" customHeight="1">
      <c r="A47" s="44"/>
      <c r="B47" s="9"/>
      <c r="C47" s="157" t="s">
        <v>12</v>
      </c>
      <c r="D47" s="139" t="s">
        <v>3</v>
      </c>
      <c r="E47" s="17" t="s">
        <v>9</v>
      </c>
      <c r="F47" s="40" t="s">
        <v>4</v>
      </c>
      <c r="G47" s="2"/>
      <c r="H47" s="2"/>
      <c r="I47" s="2"/>
      <c r="J47" s="2"/>
      <c r="K47" s="144"/>
    </row>
    <row r="48" spans="1:13" ht="18" customHeight="1">
      <c r="A48" s="44"/>
      <c r="B48" s="9"/>
      <c r="C48" s="157"/>
      <c r="D48" s="140"/>
      <c r="E48" s="16" t="s">
        <v>10</v>
      </c>
      <c r="F48" s="41" t="s">
        <v>4</v>
      </c>
      <c r="G48" s="2"/>
      <c r="H48" s="2"/>
      <c r="I48" s="2"/>
      <c r="J48" s="2"/>
      <c r="K48" s="144"/>
      <c r="M48" s="4"/>
    </row>
    <row r="49" spans="1:13" ht="18" customHeight="1" thickBot="1">
      <c r="A49" s="44"/>
      <c r="B49" s="9"/>
      <c r="C49" s="103" t="s">
        <v>12</v>
      </c>
      <c r="D49" s="141" t="s">
        <v>11</v>
      </c>
      <c r="E49" s="142"/>
      <c r="F49" s="42" t="s">
        <v>4</v>
      </c>
      <c r="G49" s="2"/>
      <c r="H49" s="2"/>
      <c r="I49" s="2"/>
      <c r="J49" s="2"/>
      <c r="K49" s="145"/>
      <c r="M49" s="4"/>
    </row>
    <row r="50" spans="1:13" ht="18" customHeight="1" thickBot="1">
      <c r="A50" s="62"/>
      <c r="B50" s="62"/>
      <c r="C50" s="62"/>
      <c r="D50" s="62"/>
      <c r="E50" s="62"/>
      <c r="F50" s="62"/>
      <c r="G50" s="62"/>
      <c r="H50" s="62"/>
      <c r="I50" s="62"/>
      <c r="J50" s="2"/>
      <c r="M50" s="4"/>
    </row>
    <row r="51" spans="1:13" ht="18" customHeight="1" thickTop="1">
      <c r="A51" s="63"/>
      <c r="B51" s="63"/>
      <c r="C51" s="161" t="s">
        <v>30</v>
      </c>
      <c r="D51" s="146" t="s">
        <v>32</v>
      </c>
      <c r="E51" s="147"/>
      <c r="F51" s="148"/>
      <c r="G51" s="120">
        <v>46029</v>
      </c>
      <c r="H51" s="63"/>
      <c r="I51" s="63"/>
      <c r="J51" s="2"/>
      <c r="K51" s="2"/>
    </row>
    <row r="52" spans="1:13" ht="18" customHeight="1" thickBot="1">
      <c r="A52" s="63"/>
      <c r="B52" s="63"/>
      <c r="C52" s="162"/>
      <c r="D52" s="133" t="s">
        <v>31</v>
      </c>
      <c r="E52" s="134"/>
      <c r="F52" s="135"/>
      <c r="G52" s="121">
        <v>46031</v>
      </c>
      <c r="H52" s="63"/>
      <c r="I52" s="63"/>
      <c r="J52" s="2"/>
      <c r="K52" s="2"/>
    </row>
    <row r="53" spans="1:13" ht="14.25" customHeight="1" thickTop="1">
      <c r="A53" s="23"/>
      <c r="B53" s="25"/>
      <c r="C53" s="26"/>
      <c r="D53" s="26"/>
      <c r="E53" s="27"/>
      <c r="F53" s="2"/>
      <c r="G53" s="2"/>
      <c r="H53" s="2"/>
      <c r="I53" s="2"/>
      <c r="J53" s="2"/>
      <c r="K53" s="2"/>
    </row>
    <row r="54" spans="1:13" s="6" customFormat="1" ht="22.5" customHeight="1">
      <c r="A54" s="155" t="s">
        <v>33</v>
      </c>
      <c r="B54" s="156"/>
      <c r="C54" s="156"/>
      <c r="D54" s="156"/>
      <c r="E54" s="156"/>
      <c r="F54" s="156"/>
      <c r="G54" s="156"/>
      <c r="H54" s="156"/>
      <c r="I54" s="156"/>
      <c r="J54" s="156"/>
      <c r="K54" s="156"/>
      <c r="L54" s="61"/>
    </row>
    <row r="55" spans="1:13" s="6" customFormat="1" ht="22.5" customHeight="1">
      <c r="A55" s="156"/>
      <c r="B55" s="156"/>
      <c r="C55" s="156"/>
      <c r="D55" s="156"/>
      <c r="E55" s="156"/>
      <c r="F55" s="156"/>
      <c r="G55" s="156"/>
      <c r="H55" s="156"/>
      <c r="I55" s="156"/>
      <c r="J55" s="156"/>
      <c r="K55" s="156"/>
      <c r="L55" s="61"/>
    </row>
    <row r="56" spans="1:13" s="6" customFormat="1" ht="22.5" customHeight="1">
      <c r="A56" s="156"/>
      <c r="B56" s="156"/>
      <c r="C56" s="156"/>
      <c r="D56" s="156"/>
      <c r="E56" s="156"/>
      <c r="F56" s="156"/>
      <c r="G56" s="156"/>
      <c r="H56" s="156"/>
      <c r="I56" s="156"/>
      <c r="J56" s="156"/>
      <c r="K56" s="156"/>
      <c r="L56" s="61"/>
    </row>
    <row r="57" spans="1:13" s="6" customFormat="1" ht="22.5" customHeight="1">
      <c r="A57" s="156"/>
      <c r="B57" s="156"/>
      <c r="C57" s="156"/>
      <c r="D57" s="156"/>
      <c r="E57" s="156"/>
      <c r="F57" s="156"/>
      <c r="G57" s="156"/>
      <c r="H57" s="156"/>
      <c r="I57" s="156"/>
      <c r="J57" s="156"/>
      <c r="K57" s="156"/>
      <c r="L57" s="61"/>
    </row>
    <row r="58" spans="1:13" s="6" customFormat="1" ht="22.5" customHeight="1">
      <c r="A58" s="156"/>
      <c r="B58" s="156"/>
      <c r="C58" s="156"/>
      <c r="D58" s="156"/>
      <c r="E58" s="156"/>
      <c r="F58" s="156"/>
      <c r="G58" s="156"/>
      <c r="H58" s="156"/>
      <c r="I58" s="156"/>
      <c r="J58" s="156"/>
      <c r="K58" s="156"/>
      <c r="L58" s="61"/>
    </row>
    <row r="59" spans="1:13" s="6" customFormat="1" ht="22.5" customHeight="1">
      <c r="A59" s="156"/>
      <c r="B59" s="156"/>
      <c r="C59" s="156"/>
      <c r="D59" s="156"/>
      <c r="E59" s="156"/>
      <c r="F59" s="156"/>
      <c r="G59" s="156"/>
      <c r="H59" s="156"/>
      <c r="I59" s="156"/>
      <c r="J59" s="156"/>
      <c r="K59" s="156"/>
      <c r="L59" s="61"/>
    </row>
    <row r="60" spans="1:13" s="6" customFormat="1" ht="22.5" customHeight="1">
      <c r="A60" s="156"/>
      <c r="B60" s="156"/>
      <c r="C60" s="156"/>
      <c r="D60" s="156"/>
      <c r="E60" s="156"/>
      <c r="F60" s="156"/>
      <c r="G60" s="156"/>
      <c r="H60" s="156"/>
      <c r="I60" s="156"/>
      <c r="J60" s="156"/>
      <c r="K60" s="156"/>
      <c r="L60" s="61"/>
    </row>
    <row r="61" spans="1:13" s="6" customFormat="1" ht="96.75" customHeight="1">
      <c r="A61" s="156"/>
      <c r="B61" s="156"/>
      <c r="C61" s="156"/>
      <c r="D61" s="156"/>
      <c r="E61" s="156"/>
      <c r="F61" s="156"/>
      <c r="G61" s="156"/>
      <c r="H61" s="156"/>
      <c r="I61" s="156"/>
      <c r="J61" s="156"/>
      <c r="K61" s="156"/>
      <c r="L61" s="61"/>
    </row>
  </sheetData>
  <mergeCells count="61">
    <mergeCell ref="A54:K61"/>
    <mergeCell ref="G41:K41"/>
    <mergeCell ref="G42:K42"/>
    <mergeCell ref="C47:C48"/>
    <mergeCell ref="D47:D48"/>
    <mergeCell ref="D49:E49"/>
    <mergeCell ref="C51:C52"/>
    <mergeCell ref="D51:F51"/>
    <mergeCell ref="D52:F52"/>
    <mergeCell ref="K45:K49"/>
    <mergeCell ref="A43:B45"/>
    <mergeCell ref="G40:K40"/>
    <mergeCell ref="G29:K29"/>
    <mergeCell ref="G30:K30"/>
    <mergeCell ref="G31:K31"/>
    <mergeCell ref="G32:K32"/>
    <mergeCell ref="G33:K33"/>
    <mergeCell ref="G34:K34"/>
    <mergeCell ref="G35:K35"/>
    <mergeCell ref="G36:K36"/>
    <mergeCell ref="G37:K37"/>
    <mergeCell ref="G38:K38"/>
    <mergeCell ref="G39:K39"/>
    <mergeCell ref="G28:K28"/>
    <mergeCell ref="G17:K17"/>
    <mergeCell ref="G18:K18"/>
    <mergeCell ref="G19:K19"/>
    <mergeCell ref="G20:K20"/>
    <mergeCell ref="G21:K21"/>
    <mergeCell ref="G22:K22"/>
    <mergeCell ref="G23:K23"/>
    <mergeCell ref="G24:K24"/>
    <mergeCell ref="G25:K25"/>
    <mergeCell ref="G26:K26"/>
    <mergeCell ref="G27:K27"/>
    <mergeCell ref="G16:K16"/>
    <mergeCell ref="A10:A11"/>
    <mergeCell ref="B10:B11"/>
    <mergeCell ref="C10:C11"/>
    <mergeCell ref="D10:D11"/>
    <mergeCell ref="E10:E11"/>
    <mergeCell ref="F10:F11"/>
    <mergeCell ref="G10:K11"/>
    <mergeCell ref="G12:K12"/>
    <mergeCell ref="G13:K13"/>
    <mergeCell ref="G14:K14"/>
    <mergeCell ref="G15:K15"/>
    <mergeCell ref="G5:K5"/>
    <mergeCell ref="G6:K6"/>
    <mergeCell ref="A6:D6"/>
    <mergeCell ref="E6:F6"/>
    <mergeCell ref="J1:K1"/>
    <mergeCell ref="A2:K2"/>
    <mergeCell ref="A4:B4"/>
    <mergeCell ref="C4:D4"/>
    <mergeCell ref="E4:F4"/>
    <mergeCell ref="G4:I4"/>
    <mergeCell ref="J4:K4"/>
    <mergeCell ref="A5:B5"/>
    <mergeCell ref="C5:D5"/>
    <mergeCell ref="E5:F5"/>
  </mergeCells>
  <phoneticPr fontId="2"/>
  <conditionalFormatting sqref="C4:D4">
    <cfRule type="expression" dxfId="38" priority="12">
      <formula>$C$4&lt;&gt;""</formula>
    </cfRule>
  </conditionalFormatting>
  <conditionalFormatting sqref="C5:D5">
    <cfRule type="expression" dxfId="37" priority="11">
      <formula>$C$5&lt;&gt;""</formula>
    </cfRule>
  </conditionalFormatting>
  <conditionalFormatting sqref="G4:I4">
    <cfRule type="expression" dxfId="36" priority="10">
      <formula>$G$4&lt;&gt;""</formula>
    </cfRule>
  </conditionalFormatting>
  <conditionalFormatting sqref="A12:K42">
    <cfRule type="expression" dxfId="35" priority="13">
      <formula>$B12="祝"</formula>
    </cfRule>
    <cfRule type="expression" dxfId="34" priority="14">
      <formula>$B12="土"</formula>
    </cfRule>
    <cfRule type="expression" dxfId="33" priority="15">
      <formula>$B12="日"</formula>
    </cfRule>
  </conditionalFormatting>
  <conditionalFormatting sqref="G5">
    <cfRule type="expression" dxfId="32" priority="2">
      <formula>$G$5&lt;&gt;""</formula>
    </cfRule>
  </conditionalFormatting>
  <conditionalFormatting sqref="G6">
    <cfRule type="expression" dxfId="31" priority="1">
      <formula>$G$6&lt;&gt;""</formula>
    </cfRule>
  </conditionalFormatting>
  <dataValidations count="1">
    <dataValidation type="list" allowBlank="1" showInputMessage="1" showErrorMessage="1" sqref="F12:F44" xr:uid="{00000000-0002-0000-08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6" id="{31793255-8BCB-4D9E-B89F-8DF0D7ADCE0B}">
            <xm:f>'4月'!#REF!&lt;&gt;""</xm:f>
            <x14:dxf>
              <fill>
                <patternFill patternType="none">
                  <bgColor auto="1"/>
                </patternFill>
              </fill>
            </x14:dxf>
          </x14:cfRule>
          <xm:sqref>G7:I8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2023-05-16T07:36:00Z</cp:lastPrinted>
  <dcterms:created xsi:type="dcterms:W3CDTF">2013-02-15T03:45:25Z</dcterms:created>
  <dcterms:modified xsi:type="dcterms:W3CDTF">2025-04-02T01:24:22Z</dcterms:modified>
</cp:coreProperties>
</file>